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elitza.batista\Documents\PagWeb\2019\"/>
    </mc:Choice>
  </mc:AlternateContent>
  <bookViews>
    <workbookView xWindow="0" yWindow="0" windowWidth="21600" windowHeight="9600" tabRatio="338"/>
  </bookViews>
  <sheets>
    <sheet name="Hoja1" sheetId="1" r:id="rId1"/>
  </sheets>
  <definedNames>
    <definedName name="_xlnm.Print_Area" localSheetId="0">Hoja1!$A$1:$I$63</definedName>
  </definedNames>
  <calcPr calcId="162913"/>
</workbook>
</file>

<file path=xl/calcChain.xml><?xml version="1.0" encoding="utf-8"?>
<calcChain xmlns="http://schemas.openxmlformats.org/spreadsheetml/2006/main">
  <c r="H13" i="1" l="1"/>
  <c r="E13" i="1"/>
  <c r="G18" i="1" l="1"/>
  <c r="D18" i="1" l="1"/>
  <c r="AU12" i="1" l="1"/>
  <c r="AU14" i="1"/>
  <c r="AU15" i="1"/>
  <c r="AU16" i="1"/>
  <c r="AU17" i="1"/>
  <c r="AU18" i="1"/>
  <c r="AU19" i="1"/>
  <c r="AU20" i="1"/>
  <c r="AU21" i="1"/>
  <c r="AU23" i="1"/>
  <c r="AU24" i="1"/>
  <c r="AU25" i="1"/>
  <c r="AU26" i="1"/>
  <c r="AU27" i="1"/>
  <c r="AU28" i="1"/>
  <c r="AU29" i="1"/>
  <c r="AU30" i="1"/>
  <c r="AU31" i="1"/>
  <c r="AT12" i="1"/>
  <c r="AT14" i="1"/>
  <c r="AT15" i="1"/>
  <c r="AT16" i="1"/>
  <c r="AT17" i="1"/>
  <c r="AT18" i="1"/>
  <c r="AT19" i="1"/>
  <c r="AT20" i="1"/>
  <c r="AT21" i="1"/>
  <c r="AT23" i="1"/>
  <c r="AT24" i="1"/>
  <c r="AT25" i="1"/>
  <c r="AT26" i="1"/>
  <c r="AT27" i="1"/>
  <c r="AT28" i="1"/>
  <c r="AT29" i="1"/>
  <c r="AT30" i="1"/>
  <c r="AT31" i="1"/>
  <c r="BC12" i="1" l="1"/>
  <c r="BD12" i="1"/>
  <c r="BE12" i="1"/>
  <c r="BC14" i="1"/>
  <c r="BC15" i="1"/>
  <c r="BC16" i="1"/>
  <c r="BC17" i="1"/>
  <c r="BC18" i="1"/>
  <c r="BC19" i="1"/>
  <c r="BC20" i="1"/>
  <c r="BC21" i="1"/>
  <c r="BD21" i="1"/>
  <c r="BE21" i="1"/>
  <c r="BC23" i="1"/>
  <c r="BD23" i="1"/>
  <c r="BE23" i="1"/>
  <c r="BC24" i="1"/>
  <c r="BC25" i="1"/>
  <c r="BC26" i="1"/>
  <c r="BC27" i="1"/>
  <c r="BC28" i="1"/>
  <c r="BC29" i="1"/>
  <c r="BC30" i="1"/>
  <c r="BC31" i="1"/>
  <c r="BJ33" i="1"/>
  <c r="BJ34" i="1"/>
  <c r="BA46" i="1"/>
  <c r="BB46" i="1"/>
  <c r="BJ37" i="1" l="1"/>
  <c r="D30" i="1"/>
  <c r="BD30" i="1" s="1"/>
  <c r="D19" i="1" l="1"/>
  <c r="BD19" i="1" s="1"/>
  <c r="BE18" i="1" l="1"/>
  <c r="BD18" i="1" l="1"/>
  <c r="F13" i="1" l="1"/>
  <c r="I13" i="1"/>
  <c r="AT13" i="1" l="1"/>
  <c r="AU13" i="1"/>
  <c r="BC13" i="1"/>
  <c r="G24" i="1"/>
  <c r="BE24" i="1" s="1"/>
  <c r="I22" i="1"/>
  <c r="E22" i="1"/>
  <c r="D13" i="1"/>
  <c r="BD13" i="1" s="1"/>
  <c r="F22" i="1"/>
  <c r="H22" i="1"/>
  <c r="D15" i="1"/>
  <c r="BD15" i="1" s="1"/>
  <c r="G15" i="1"/>
  <c r="BE15" i="1" s="1"/>
  <c r="D16" i="1"/>
  <c r="BD16" i="1" s="1"/>
  <c r="G16" i="1"/>
  <c r="BE16" i="1" s="1"/>
  <c r="D17" i="1"/>
  <c r="BD17" i="1" s="1"/>
  <c r="G17" i="1"/>
  <c r="BE17" i="1" s="1"/>
  <c r="G19" i="1"/>
  <c r="BE19" i="1" s="1"/>
  <c r="D20" i="1"/>
  <c r="BD20" i="1" s="1"/>
  <c r="G20" i="1"/>
  <c r="BE20" i="1" s="1"/>
  <c r="D24" i="1"/>
  <c r="BD24" i="1" s="1"/>
  <c r="D25" i="1"/>
  <c r="BD25" i="1" s="1"/>
  <c r="G25" i="1"/>
  <c r="BE25" i="1" s="1"/>
  <c r="D26" i="1"/>
  <c r="BD26" i="1" s="1"/>
  <c r="G26" i="1"/>
  <c r="BE26" i="1" s="1"/>
  <c r="D27" i="1"/>
  <c r="BD27" i="1" s="1"/>
  <c r="G27" i="1"/>
  <c r="BE27" i="1" s="1"/>
  <c r="D28" i="1"/>
  <c r="BD28" i="1" s="1"/>
  <c r="G28" i="1"/>
  <c r="BE28" i="1" s="1"/>
  <c r="D29" i="1"/>
  <c r="BD29" i="1" s="1"/>
  <c r="G29" i="1"/>
  <c r="BE29" i="1" s="1"/>
  <c r="G30" i="1"/>
  <c r="BE30" i="1" s="1"/>
  <c r="AT22" i="1" l="1"/>
  <c r="AU22" i="1"/>
  <c r="I10" i="1"/>
  <c r="BC22" i="1"/>
  <c r="H10" i="1"/>
  <c r="G22" i="1"/>
  <c r="BE22" i="1" s="1"/>
  <c r="B26" i="1"/>
  <c r="B24" i="1"/>
  <c r="B30" i="1"/>
  <c r="B19" i="1"/>
  <c r="B20" i="1"/>
  <c r="B18" i="1"/>
  <c r="G13" i="1"/>
  <c r="BE13" i="1" s="1"/>
  <c r="B15" i="1"/>
  <c r="D22" i="1"/>
  <c r="BD22" i="1" s="1"/>
  <c r="B27" i="1"/>
  <c r="B17" i="1"/>
  <c r="B16" i="1"/>
  <c r="B29" i="1"/>
  <c r="B25" i="1"/>
  <c r="B28" i="1"/>
  <c r="F10" i="1"/>
  <c r="E10" i="1"/>
  <c r="AU10" i="1" l="1"/>
  <c r="G10" i="1"/>
  <c r="BE10" i="1" s="1"/>
  <c r="AT10" i="1"/>
  <c r="D10" i="1"/>
  <c r="BD10" i="1" s="1"/>
  <c r="BC10" i="1"/>
  <c r="B22" i="1"/>
  <c r="B13" i="1"/>
  <c r="B10" i="1" l="1"/>
  <c r="D11" i="1" l="1"/>
  <c r="BD11" i="1" s="1"/>
  <c r="I11" i="1"/>
  <c r="C15" i="1"/>
  <c r="C25" i="1"/>
  <c r="G11" i="1"/>
  <c r="C19" i="1"/>
  <c r="C29" i="1"/>
  <c r="C16" i="1"/>
  <c r="C20" i="1"/>
  <c r="C26" i="1"/>
  <c r="C17" i="1"/>
  <c r="H11" i="1"/>
  <c r="C22" i="1"/>
  <c r="C27" i="1"/>
  <c r="C13" i="1"/>
  <c r="C18" i="1"/>
  <c r="C24" i="1"/>
  <c r="C28" i="1"/>
  <c r="F11" i="1"/>
  <c r="C10" i="1"/>
  <c r="E11" i="1"/>
  <c r="AU11" i="1" l="1"/>
  <c r="AT11" i="1"/>
  <c r="B11" i="1"/>
  <c r="BE11" i="1"/>
  <c r="BC11" i="1"/>
</calcChain>
</file>

<file path=xl/sharedStrings.xml><?xml version="1.0" encoding="utf-8"?>
<sst xmlns="http://schemas.openxmlformats.org/spreadsheetml/2006/main" count="46" uniqueCount="40">
  <si>
    <t>%</t>
  </si>
  <si>
    <t>HOMBRES</t>
  </si>
  <si>
    <t>MUJERES</t>
  </si>
  <si>
    <t>N</t>
  </si>
  <si>
    <t xml:space="preserve"> Porcentaje</t>
  </si>
  <si>
    <t>Facultad de Ing. Civil</t>
  </si>
  <si>
    <t>Facultad de Ing. Eléctrica</t>
  </si>
  <si>
    <t>Facultad de Ing. Industrial</t>
  </si>
  <si>
    <t>Facultad de Ing. Mecánica</t>
  </si>
  <si>
    <t>Facultad de Ing. de Sistemas Comp.</t>
  </si>
  <si>
    <t>Facultad de Ciencias y Tecnología</t>
  </si>
  <si>
    <t>Azuero</t>
  </si>
  <si>
    <t>Bocas del Toro</t>
  </si>
  <si>
    <t>Coclé</t>
  </si>
  <si>
    <t>Colón</t>
  </si>
  <si>
    <t>Chiriquí</t>
  </si>
  <si>
    <t>Panamá Oeste</t>
  </si>
  <si>
    <t>Veraguas</t>
  </si>
  <si>
    <t>SEDE PANAMÁ</t>
  </si>
  <si>
    <t>DIURNO</t>
  </si>
  <si>
    <t>NOCTURNO</t>
  </si>
  <si>
    <t>h</t>
  </si>
  <si>
    <t>m</t>
  </si>
  <si>
    <t>Diurno</t>
  </si>
  <si>
    <t>Nocturno</t>
  </si>
  <si>
    <t>Hombres</t>
  </si>
  <si>
    <t>Mujeres</t>
  </si>
  <si>
    <t xml:space="preserve">  MATRÍCULA POR SEXO Y TURNO, SEGÚN SEDE:</t>
  </si>
  <si>
    <t>Sede</t>
  </si>
  <si>
    <t>Total</t>
  </si>
  <si>
    <t>Sexo y Turno</t>
  </si>
  <si>
    <t>Turno</t>
  </si>
  <si>
    <t>Sub- Total</t>
  </si>
  <si>
    <t>CENTROS REGIONALES</t>
  </si>
  <si>
    <t>Matrícula</t>
  </si>
  <si>
    <t xml:space="preserve"> </t>
  </si>
  <si>
    <t xml:space="preserve"> TOTAL</t>
  </si>
  <si>
    <t>VERANO 2018</t>
  </si>
  <si>
    <t>Mujeres = 3,721</t>
  </si>
  <si>
    <t>Hombres = 4,846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</si>
</sst>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;[Red]#,##0"/>
    <numFmt numFmtId="165" formatCode="0.0"/>
    <numFmt numFmtId="166" formatCode="#,##0.0;[Red]#,##0.0"/>
    <numFmt numFmtId="167" formatCode="#,##0.0"/>
  </numFmts>
  <fonts count="9" x14ac:knownFonts="1">
    <font>
      <sz val="10"/>
      <name val="Arial"/>
      <family val="2"/>
    </font>
    <font>
      <sz val="8"/>
      <name val="Arial"/>
      <family val="2"/>
    </font>
    <font>
      <b/>
      <sz val="13"/>
      <name val="Calibri"/>
      <family val="2"/>
      <scheme val="minor"/>
    </font>
    <font>
      <b/>
      <sz val="13"/>
      <name val="Arial"/>
      <family val="2"/>
    </font>
    <font>
      <sz val="13"/>
      <name val="Arial"/>
      <family val="2"/>
    </font>
    <font>
      <sz val="13"/>
      <name val="Calibri"/>
      <family val="2"/>
      <scheme val="minor"/>
    </font>
    <font>
      <sz val="13"/>
      <color rgb="FFFF0000"/>
      <name val="Arial"/>
      <family val="2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21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39997558519241921"/>
        <bgColor indexed="21"/>
      </patternFill>
    </fill>
    <fill>
      <patternFill patternType="solid">
        <fgColor theme="9" tint="0.39997558519241921"/>
        <bgColor indexed="64"/>
      </patternFill>
    </fill>
  </fills>
  <borders count="22">
    <border>
      <left/>
      <right/>
      <top/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theme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164" fontId="2" fillId="2" borderId="5" xfId="0" applyNumberFormat="1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164" fontId="3" fillId="3" borderId="0" xfId="0" applyNumberFormat="1" applyFont="1" applyFill="1" applyBorder="1" applyAlignment="1">
      <alignment vertical="center"/>
    </xf>
    <xf numFmtId="164" fontId="4" fillId="0" borderId="0" xfId="0" applyNumberFormat="1" applyFont="1"/>
    <xf numFmtId="0" fontId="3" fillId="0" borderId="0" xfId="0" applyFont="1" applyAlignment="1">
      <alignment horizontal="center"/>
    </xf>
    <xf numFmtId="0" fontId="4" fillId="0" borderId="0" xfId="0" applyFont="1"/>
    <xf numFmtId="165" fontId="5" fillId="2" borderId="0" xfId="0" applyNumberFormat="1" applyFont="1" applyFill="1" applyBorder="1"/>
    <xf numFmtId="164" fontId="5" fillId="2" borderId="5" xfId="0" applyNumberFormat="1" applyFont="1" applyFill="1" applyBorder="1"/>
    <xf numFmtId="164" fontId="5" fillId="2" borderId="0" xfId="0" applyNumberFormat="1" applyFont="1" applyFill="1" applyBorder="1"/>
    <xf numFmtId="164" fontId="3" fillId="0" borderId="0" xfId="0" applyNumberFormat="1" applyFont="1" applyAlignment="1">
      <alignment horizontal="center"/>
    </xf>
    <xf numFmtId="164" fontId="2" fillId="3" borderId="5" xfId="0" applyNumberFormat="1" applyFont="1" applyFill="1" applyBorder="1" applyAlignment="1">
      <alignment vertical="center"/>
    </xf>
    <xf numFmtId="164" fontId="2" fillId="3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horizontal="center"/>
    </xf>
    <xf numFmtId="0" fontId="5" fillId="0" borderId="0" xfId="0" applyFont="1"/>
    <xf numFmtId="0" fontId="4" fillId="2" borderId="0" xfId="0" applyFont="1" applyFill="1"/>
    <xf numFmtId="0" fontId="3" fillId="4" borderId="0" xfId="0" applyFont="1" applyFill="1" applyBorder="1" applyAlignment="1">
      <alignment horizontal="center"/>
    </xf>
    <xf numFmtId="0" fontId="5" fillId="2" borderId="0" xfId="0" applyFont="1" applyFill="1" applyBorder="1"/>
    <xf numFmtId="0" fontId="5" fillId="2" borderId="4" xfId="0" applyFont="1" applyFill="1" applyBorder="1"/>
    <xf numFmtId="0" fontId="5" fillId="2" borderId="6" xfId="0" applyFont="1" applyFill="1" applyBorder="1"/>
    <xf numFmtId="0" fontId="4" fillId="2" borderId="0" xfId="0" applyFont="1" applyFill="1" applyBorder="1"/>
    <xf numFmtId="165" fontId="5" fillId="2" borderId="5" xfId="0" applyNumberFormat="1" applyFont="1" applyFill="1" applyBorder="1"/>
    <xf numFmtId="0" fontId="5" fillId="2" borderId="5" xfId="0" applyFont="1" applyFill="1" applyBorder="1"/>
    <xf numFmtId="0" fontId="2" fillId="0" borderId="0" xfId="0" applyFont="1"/>
    <xf numFmtId="3" fontId="4" fillId="0" borderId="0" xfId="0" applyNumberFormat="1" applyFont="1"/>
    <xf numFmtId="167" fontId="4" fillId="0" borderId="0" xfId="0" applyNumberFormat="1" applyFont="1"/>
    <xf numFmtId="0" fontId="5" fillId="2" borderId="8" xfId="0" applyFont="1" applyFill="1" applyBorder="1"/>
    <xf numFmtId="164" fontId="5" fillId="2" borderId="7" xfId="0" applyNumberFormat="1" applyFont="1" applyFill="1" applyBorder="1"/>
    <xf numFmtId="0" fontId="5" fillId="5" borderId="10" xfId="0" applyFont="1" applyFill="1" applyBorder="1"/>
    <xf numFmtId="0" fontId="2" fillId="3" borderId="10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/>
    </xf>
    <xf numFmtId="0" fontId="2" fillId="5" borderId="10" xfId="0" applyFont="1" applyFill="1" applyBorder="1" applyAlignment="1">
      <alignment vertical="center"/>
    </xf>
    <xf numFmtId="0" fontId="2" fillId="3" borderId="10" xfId="0" applyFont="1" applyFill="1" applyBorder="1" applyAlignment="1">
      <alignment vertical="center"/>
    </xf>
    <xf numFmtId="0" fontId="5" fillId="5" borderId="12" xfId="0" applyFont="1" applyFill="1" applyBorder="1"/>
    <xf numFmtId="0" fontId="5" fillId="2" borderId="13" xfId="0" applyFont="1" applyFill="1" applyBorder="1"/>
    <xf numFmtId="165" fontId="5" fillId="2" borderId="14" xfId="0" applyNumberFormat="1" applyFont="1" applyFill="1" applyBorder="1"/>
    <xf numFmtId="0" fontId="5" fillId="2" borderId="14" xfId="0" applyFont="1" applyFill="1" applyBorder="1"/>
    <xf numFmtId="164" fontId="2" fillId="2" borderId="14" xfId="0" applyNumberFormat="1" applyFont="1" applyFill="1" applyBorder="1" applyAlignment="1">
      <alignment vertical="center"/>
    </xf>
    <xf numFmtId="164" fontId="5" fillId="2" borderId="14" xfId="0" applyNumberFormat="1" applyFont="1" applyFill="1" applyBorder="1"/>
    <xf numFmtId="164" fontId="2" fillId="3" borderId="14" xfId="0" applyNumberFormat="1" applyFont="1" applyFill="1" applyBorder="1" applyAlignment="1">
      <alignment vertical="center"/>
    </xf>
    <xf numFmtId="0" fontId="5" fillId="2" borderId="16" xfId="0" applyFont="1" applyFill="1" applyBorder="1"/>
    <xf numFmtId="0" fontId="5" fillId="2" borderId="7" xfId="0" applyFont="1" applyFill="1" applyBorder="1"/>
    <xf numFmtId="165" fontId="2" fillId="2" borderId="14" xfId="0" applyNumberFormat="1" applyFont="1" applyFill="1" applyBorder="1" applyAlignment="1">
      <alignment vertical="center"/>
    </xf>
    <xf numFmtId="165" fontId="2" fillId="3" borderId="14" xfId="0" applyNumberFormat="1" applyFont="1" applyFill="1" applyBorder="1" applyAlignment="1">
      <alignment vertical="center"/>
    </xf>
    <xf numFmtId="166" fontId="5" fillId="2" borderId="14" xfId="0" applyNumberFormat="1" applyFont="1" applyFill="1" applyBorder="1"/>
    <xf numFmtId="0" fontId="5" fillId="2" borderId="19" xfId="0" applyFont="1" applyFill="1" applyBorder="1"/>
    <xf numFmtId="0" fontId="5" fillId="2" borderId="9" xfId="0" applyFont="1" applyFill="1" applyBorder="1"/>
    <xf numFmtId="165" fontId="5" fillId="2" borderId="20" xfId="0" applyNumberFormat="1" applyFont="1" applyFill="1" applyBorder="1"/>
    <xf numFmtId="165" fontId="5" fillId="2" borderId="10" xfId="0" applyNumberFormat="1" applyFont="1" applyFill="1" applyBorder="1"/>
    <xf numFmtId="0" fontId="5" fillId="2" borderId="20" xfId="0" applyFont="1" applyFill="1" applyBorder="1"/>
    <xf numFmtId="0" fontId="5" fillId="2" borderId="10" xfId="0" applyFont="1" applyFill="1" applyBorder="1"/>
    <xf numFmtId="164" fontId="2" fillId="2" borderId="20" xfId="0" applyNumberFormat="1" applyFont="1" applyFill="1" applyBorder="1" applyAlignment="1">
      <alignment vertical="center"/>
    </xf>
    <xf numFmtId="164" fontId="2" fillId="2" borderId="10" xfId="0" applyNumberFormat="1" applyFont="1" applyFill="1" applyBorder="1" applyAlignment="1">
      <alignment vertical="center"/>
    </xf>
    <xf numFmtId="164" fontId="5" fillId="2" borderId="20" xfId="0" applyNumberFormat="1" applyFont="1" applyFill="1" applyBorder="1"/>
    <xf numFmtId="164" fontId="5" fillId="2" borderId="10" xfId="0" applyNumberFormat="1" applyFont="1" applyFill="1" applyBorder="1"/>
    <xf numFmtId="164" fontId="2" fillId="3" borderId="20" xfId="0" applyNumberFormat="1" applyFont="1" applyFill="1" applyBorder="1" applyAlignment="1">
      <alignment vertical="center"/>
    </xf>
    <xf numFmtId="164" fontId="2" fillId="3" borderId="10" xfId="0" applyNumberFormat="1" applyFont="1" applyFill="1" applyBorder="1" applyAlignment="1">
      <alignment vertical="center"/>
    </xf>
    <xf numFmtId="0" fontId="5" fillId="2" borderId="21" xfId="0" applyFont="1" applyFill="1" applyBorder="1"/>
    <xf numFmtId="0" fontId="5" fillId="2" borderId="12" xfId="0" applyFont="1" applyFill="1" applyBorder="1"/>
    <xf numFmtId="164" fontId="6" fillId="6" borderId="0" xfId="0" applyNumberFormat="1" applyFont="1" applyFill="1"/>
    <xf numFmtId="164" fontId="6" fillId="0" borderId="0" xfId="0" applyNumberFormat="1" applyFont="1"/>
    <xf numFmtId="164" fontId="6" fillId="2" borderId="0" xfId="0" applyNumberFormat="1" applyFont="1" applyFill="1"/>
    <xf numFmtId="164" fontId="4" fillId="2" borderId="0" xfId="0" applyNumberFormat="1" applyFont="1" applyFill="1"/>
    <xf numFmtId="164" fontId="4" fillId="0" borderId="0" xfId="0" applyNumberFormat="1" applyFont="1" applyFill="1"/>
    <xf numFmtId="164" fontId="4" fillId="7" borderId="0" xfId="0" applyNumberFormat="1" applyFont="1" applyFill="1"/>
    <xf numFmtId="164" fontId="7" fillId="2" borderId="14" xfId="0" applyNumberFormat="1" applyFont="1" applyFill="1" applyBorder="1"/>
    <xf numFmtId="165" fontId="7" fillId="2" borderId="14" xfId="0" applyNumberFormat="1" applyFont="1" applyFill="1" applyBorder="1"/>
    <xf numFmtId="164" fontId="8" fillId="3" borderId="14" xfId="0" applyNumberFormat="1" applyFont="1" applyFill="1" applyBorder="1" applyAlignment="1">
      <alignment vertical="center"/>
    </xf>
    <xf numFmtId="165" fontId="8" fillId="3" borderId="14" xfId="0" applyNumberFormat="1" applyFont="1" applyFill="1" applyBorder="1" applyAlignment="1">
      <alignment vertical="center"/>
    </xf>
    <xf numFmtId="0" fontId="2" fillId="8" borderId="2" xfId="0" applyFont="1" applyFill="1" applyBorder="1" applyAlignment="1">
      <alignment horizontal="center"/>
    </xf>
    <xf numFmtId="0" fontId="2" fillId="8" borderId="18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9" borderId="13" xfId="0" applyFont="1" applyFill="1" applyBorder="1" applyAlignment="1">
      <alignment horizontal="center" vertical="center" wrapText="1"/>
    </xf>
    <xf numFmtId="0" fontId="2" fillId="9" borderId="14" xfId="0" applyFont="1" applyFill="1" applyBorder="1" applyAlignment="1">
      <alignment horizontal="center" vertical="center" wrapText="1"/>
    </xf>
    <xf numFmtId="0" fontId="2" fillId="9" borderId="1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8" borderId="17" xfId="0" applyFont="1" applyFill="1" applyBorder="1" applyAlignment="1">
      <alignment horizontal="center"/>
    </xf>
    <xf numFmtId="0" fontId="2" fillId="8" borderId="18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 vertical="center" wrapText="1"/>
    </xf>
    <xf numFmtId="0" fontId="5" fillId="9" borderId="10" xfId="0" applyFont="1" applyFill="1" applyBorder="1" applyAlignment="1">
      <alignment horizontal="center" vertical="center" wrapText="1"/>
    </xf>
    <xf numFmtId="0" fontId="5" fillId="9" borderId="11" xfId="0" applyFont="1" applyFill="1" applyBorder="1" applyAlignment="1">
      <alignment horizontal="center" vertical="center" wrapText="1"/>
    </xf>
    <xf numFmtId="0" fontId="2" fillId="8" borderId="17" xfId="0" applyFont="1" applyFill="1" applyBorder="1" applyAlignment="1">
      <alignment horizontal="center" vertical="center" wrapText="1"/>
    </xf>
    <xf numFmtId="0" fontId="5" fillId="9" borderId="17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E64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280099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99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  <mruColors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PA" sz="1400"/>
              <a:t>MATRÍCULA POR SEXO Y TURNO:</a:t>
            </a:r>
          </a:p>
          <a:p>
            <a:pPr>
              <a:defRPr sz="1400"/>
            </a:pPr>
            <a:r>
              <a:rPr lang="es-PA" sz="1400"/>
              <a:t>VERANO 2018</a:t>
            </a:r>
          </a:p>
          <a:p>
            <a:pPr>
              <a:defRPr sz="1400"/>
            </a:pPr>
            <a:endParaRPr lang="es-PA" sz="1400"/>
          </a:p>
        </c:rich>
      </c:tx>
      <c:layout>
        <c:manualLayout>
          <c:xMode val="edge"/>
          <c:yMode val="edge"/>
          <c:x val="0.32625990152120948"/>
          <c:y val="3.8885288399222291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390189660019402"/>
          <c:y val="0.15209067110292351"/>
          <c:w val="0.81187454895633671"/>
          <c:h val="0.6155639399241761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Hoja1!$AZ$44</c:f>
              <c:strCache>
                <c:ptCount val="1"/>
                <c:pt idx="0">
                  <c:v>Diurno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Hoja1!$BA$43:$BB$43</c:f>
              <c:strCache>
                <c:ptCount val="2"/>
                <c:pt idx="0">
                  <c:v>Hombres = 4,846</c:v>
                </c:pt>
                <c:pt idx="1">
                  <c:v>Mujeres = 3,721</c:v>
                </c:pt>
              </c:strCache>
            </c:strRef>
          </c:cat>
          <c:val>
            <c:numRef>
              <c:f>Hoja1!$BA$44:$BB$44</c:f>
              <c:numCache>
                <c:formatCode>#,##0</c:formatCode>
                <c:ptCount val="2"/>
                <c:pt idx="0">
                  <c:v>2456</c:v>
                </c:pt>
                <c:pt idx="1">
                  <c:v>1986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57-4575-9025-09F51E6F808E}"/>
            </c:ext>
          </c:extLst>
        </c:ser>
        <c:ser>
          <c:idx val="1"/>
          <c:order val="1"/>
          <c:tx>
            <c:strRef>
              <c:f>Hoja1!$AZ$45</c:f>
              <c:strCache>
                <c:ptCount val="1"/>
                <c:pt idx="0">
                  <c:v>Nocturno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strRef>
              <c:f>Hoja1!$BA$43:$BB$43</c:f>
              <c:strCache>
                <c:ptCount val="2"/>
                <c:pt idx="0">
                  <c:v>Hombres = 4,846</c:v>
                </c:pt>
                <c:pt idx="1">
                  <c:v>Mujeres = 3,721</c:v>
                </c:pt>
              </c:strCache>
            </c:strRef>
          </c:cat>
          <c:val>
            <c:numRef>
              <c:f>Hoja1!$BA$45:$BB$45</c:f>
              <c:numCache>
                <c:formatCode>#,##0</c:formatCode>
                <c:ptCount val="2"/>
                <c:pt idx="0">
                  <c:v>2390</c:v>
                </c:pt>
                <c:pt idx="1">
                  <c:v>1735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57-4575-9025-09F51E6F80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40486368"/>
        <c:axId val="340433856"/>
        <c:axId val="0"/>
      </c:bar3DChart>
      <c:catAx>
        <c:axId val="340486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/>
                </a:pPr>
                <a:r>
                  <a:rPr lang="es-PA" sz="1050"/>
                  <a:t>Sexo y Turno</a:t>
                </a:r>
              </a:p>
            </c:rich>
          </c:tx>
          <c:layout>
            <c:manualLayout>
              <c:xMode val="edge"/>
              <c:yMode val="edge"/>
              <c:x val="0.47519575732464969"/>
              <c:y val="0.90991574854180168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crossAx val="340433856"/>
        <c:crosses val="autoZero"/>
        <c:auto val="1"/>
        <c:lblAlgn val="ctr"/>
        <c:lblOffset val="100"/>
        <c:noMultiLvlLbl val="0"/>
      </c:catAx>
      <c:valAx>
        <c:axId val="340433856"/>
        <c:scaling>
          <c:orientation val="minMax"/>
        </c:scaling>
        <c:delete val="0"/>
        <c:axPos val="l"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s-PA"/>
                  <a:t>Estudiantes</a:t>
                </a:r>
              </a:p>
            </c:rich>
          </c:tx>
          <c:layout>
            <c:manualLayout>
              <c:xMode val="edge"/>
              <c:yMode val="edge"/>
              <c:x val="7.0478348826785747E-2"/>
              <c:y val="0.28395160261480601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crossAx val="340486368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b="1"/>
            </a:pPr>
            <a:endParaRPr lang="es-PA"/>
          </a:p>
        </c:txPr>
      </c:dTable>
    </c:plotArea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txPr>
    <a:bodyPr/>
    <a:lstStyle/>
    <a:p>
      <a:pPr>
        <a:defRPr>
          <a:solidFill>
            <a:schemeClr val="tx1"/>
          </a:solidFill>
        </a:defRPr>
      </a:pPr>
      <a:endParaRPr lang="es-PA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hyperlink" Target="http://www.google.com/imgres?q=mujer+leyendo+un+libro+caricatura&amp;sa=X&amp;hl=es-419&amp;biw=1024&amp;bih=662&amp;tbm=isch&amp;tbnid=nej8Q5iupgleDM:&amp;imgrefurl=http://es.123rf.com/photo_7532010_cientifico-con-telescopio-caricatura-simbolica.html&amp;docid=R0uvgf6L1UvCCM&amp;imgurl=http://us.cdn2.123rf.com/168nwm/lafifa/lafifa0903/lafifa090300048/4568320-bella-chica-esta-leyendo-un-libro.jpg&amp;w=157&amp;h=168&amp;ei=QzXLUZ2TG5LQ9gTQyoGYCA&amp;zoom=1&amp;iact=rc&amp;dur=687&amp;page=1&amp;tbnh=134&amp;tbnw=125&amp;start=0&amp;ndsp=28&amp;ved=1t:429,r:17,s:0,i:128&amp;tx=68&amp;ty=9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79</xdr:col>
      <xdr:colOff>352425</xdr:colOff>
      <xdr:row>33</xdr:row>
      <xdr:rowOff>57150</xdr:rowOff>
    </xdr:from>
    <xdr:to>
      <xdr:col>86</xdr:col>
      <xdr:colOff>352425</xdr:colOff>
      <xdr:row>47</xdr:row>
      <xdr:rowOff>152400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708100" y="5895975"/>
          <a:ext cx="5400675" cy="3028950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48</xdr:col>
      <xdr:colOff>0</xdr:colOff>
      <xdr:row>30</xdr:row>
      <xdr:rowOff>0</xdr:rowOff>
    </xdr:from>
    <xdr:to>
      <xdr:col>48</xdr:col>
      <xdr:colOff>304800</xdr:colOff>
      <xdr:row>31</xdr:row>
      <xdr:rowOff>85726</xdr:rowOff>
    </xdr:to>
    <xdr:sp macro="" textlink="">
      <xdr:nvSpPr>
        <xdr:cNvPr id="1027" name="AutoShape 3" descr="data:image/jpeg;base64,/9j/4AAQSkZJRgABAQAAAQABAAD/2wCEAAkGBhQSERUUExQVFRUWGR0WGRUXGBwcFhcYHx8gHhscHxwcICcnIBkkHCEbIC8gJDMrOCwtGCAxQTEqNScsLCkBCQoKBQUFDQUFDSkYEhgpKSkpKSkpKSkpKSkpKSkpKSkpKSkpKSkpKSkpKSkpKSkpKSkpKSkpKSkpKSkpKSkpKf/AABEIAIYAfQMBIgACEQEDEQH/xAAcAAACAgMBAQAAAAAAAAAAAAAABwUGAgQIAQP/xABHEAACAQIEBAIGBwQHBgcAAAABAgMEEQAFEiEGMUFRBxMiMlJhcYEUI0JicpGhCCRDUxUzY4KiscElRHOS0dIWFzRUg7Kz/8QAFAEBAAAAAAAAAAAAAAAAAAAAAP/EABQRAQAAAAAAAAAAAAAAAAAAAAD/2gAMAwEAAhEDEQA/AHjgwYMAYMR2e5/DRwtPUOI416nmT0UDqx7DC9zfMZ6xRJWvLQ0Uh0xUcV/p1Z90hdwCPsL0O/fAWXNvEmnjlMECyVlQP4NMNek/ff1VF+dzt2xA5tnuZW1VVVRZTG3JCRPUkfA2BP4R8sSWScLzmPy41XLKXpDBpNVJ75Jtwh5bLqO/r4sWUcKUtMS0MKhz60rXaZu5aRrsb+84BejK0muWfPK++22qCE+8BvKFvzxj/wCXcDb/ANCzt75axNX/AOrYsnG3i3R5cTGSZpwP6mP7PUamOy/qfdhJ8SeNWY1THRJ9Gj6JDsbe9/WJ/L4DAMleCIYjcZVmMJ9qnq0NvynH+WPBKYCBHm1dSNfZMyhLxEnp5jqBb36jikcJZbxFUIJqeapCHdWlm9F/eBITce+1sMHg/wAQ6pKlaDOYfKmk2ilsAkv3Tb0TfkCvXYi+AlKbi3MadQ9VSx1cBFxU0Da9u5ibc/FT8jizcPcWUtcmqmlWS3rLydPxIdxjSm4FgDGSlL0cp31U5Cox+/EQY3+Yv7xip8Q5JpfzK5Po8wPoZvRAqAennx7lQeRJ1KeWpdsA0cGKHlPGk1LIlPmmi0htBXR/+nnvyDdI5CN+x/U3y+AMGDBgDEdn+fRUdO9RO2mNBc9yeigdWJ2AxIHCtzHOFrKhqyQGSiopBFSwr/vlaTpBHcBrKvTmehwGFppp4qqri82sluaHLifQpk/nzdmGxLHcGwHpWC3jIuGBExnmfz6txZ52Hqj2I1/hxDsNzzJJwcMZC0Qaach6uezTOPVW3qxJ2iTkB1N2O5xPYDFiAMLXP8xqc0LplmZU0RiNxHG5MstvtM49VOwUMO7b2F/zqrjip5ZJjaJUZnP3QDf526YR/hb4ZQ1tE9Sss0NQs7iCZGsUVQum68ibk3sfngN2LiLzGWg4hp4vMYWgrGUaG7EuhHok/aQjnvY74nMu8NcogPmTQMrxyKjpJIzxIzeoTewMTG1mba5sbEEDSzqnqXkpaSpjHnS1CFXABi1RkNNKl/4csBOqI29JW29LexU1CjZdFKw1QFHikUm/7k7sF3/slKsD0VX6nATfH+Zz02W1EtKB5saArtfStxqa3L0U1N/d+WOVM04lqqhg09RLIQ2oanJCt3UXsp+GHLQcf1VNDNSTWlly+S0yMLtU0PqsQT9tFKtfqtj3upuOchWkq2WI6oJAJoH6NC+6flup96nAdKeF/GYzGgSRj9dH9XKPvj7XwYWb4kjpi2ugIIO4OxB5EY5y/Z74g8nMGpyfRqENh/aJdh/h1/pjo/AUTPeGhSxuI4fPy9/6+i5mIczJTjpY+kYh2utjz0uGc/OXvDTyzefQVFvoVYTfSTygkbv7JPa224VjkYoPE2QRQeZHIv8As+sbTKv/ALWpY+hMnso7WB7OVbkWwF/GDFO4CzmUGWgq2vVUthr/AJ8B/q5R3NvRb3jfc4uOAqPiVmskdKtPTm1RWOKaL7ur13+Cpc36XGNThfJENQqRj91y0fR4R/MqSPrpT3Kg6B955MReeZv/ALUqqlrNHlVIdK9DUzC4HxKgL+WLtwplBpqSKJjdwuqRurSt6UjfNyxwEuMGDBgF547VTJk8oX7bxo34dV/8wMUnwO4ndqd8viYRymXzvNNjaE6RLpBBHmAgW1benex02LT8R+HzW5bUwKLuU1IO7odSj520/wB7Cj/Z9oYkkqauWRV8sLCqk7jzDzt77BR8T2wDDzXLqaepprVEkoSR4vMWcsYagqHSzDYOQrAj7wBHpAH3gzXCrUcx8ymaWogp5DbWAjMGikAAFyBIVI6IRYbYtlbksckDxKoQPdgUFisl9SyC32w4DA9wMUumzHXJAosJKiWCp0D7Mil0qmHZCkf5ufawCx8UaN4HpqtDZwJKOVvakgLRXa/MPDYEHmvxxT5cy8+gWJz9ZSsTGTzMEh9Jf7slmH/EboMPPjThn6ZlWYaRd1qpaiP4xEI4HxVZBbvbHN2Auvg/S680i7oskinsyqSvyv0x1XG9wCOovjl3wSq1jzQO3IQzH5BCx/QHHTWVX8iLVz0Lf42GA2sa+YUKTRPFIoZJFKMp5FSLEY2MGAUeaSS04SqYlqnKZBBOftVFC9tLnudBDH7yP2w2IJg6qykFWAYEciDuD+WKnxPRKtbAzD6qsR6CYdCSrPCbdwRIv/yY+fhTWOaH6PIby0cr0jb/AMs2T5aNIHwwFYypfOjck3+nZx+cULFwD7tMJHzw2hhSeHY1U2TX+1NVSn8WiX/uOG5gDBgwYAwhOMeHzk+dQV8YApppbknVoidwRIG076dzIAOdiOmHXmmdRwaQ5JeQ2jiUapJCOYVR26k2AG5IGFl4x8VymmlpVp42BCCUuSxRpCfKRAtrz+iXvuAAOd8AxuH81WpiEyTxzRm4DRoVW4Nj6zMbi3LEBwTkLpUS1EqD+qSGJuukvJJKPdeRvmAuEdwb4sVWV0700cUTjWXHmh7oxADCwYbbctt74sfAvitX1ubUqTSgRM7AwxqFQgo1r9TY2O5PLAO3htAaa9tpHlkt09OR2/1xz14neE89FM81PG0lIxLgoCTDfcq4G4UdG5WtyOOhuFR+6RDqFIPxBIP64kqiZUVmYhVUFmY7AAC5JPYDAcc8I1iQ11O8pIiEiiSxteNjpcH3FSQR2Jx2SpuMLaq4Lps4pJKmoiWAyM0kEqLplWED0Gk6PrsXIPRwLgi+JvgPMnjpo6eqkQuiqIpr2FTCReNwGsdQXZhvyB64C34MeA49wFZ8RRagklHOBo6gHqPKdXNvioYfPEBQ5stFmmYqzAJN9HnUW6sjK/5lAcWvjSINl1Yp5Gnl/wDo2ET4x5i8dXTup3ko4S3y1f8AXAXXgpfKp8sB/g19TTH3XWcAfnpw28KOdTAc2iAOqlqos0QX3ZCVeQD3WVwfx4bMMoYBlIIIuCORB5H8sBnjCWUKpYmwAJJ7AbnGeIrit9NDVHtBKf8AA2AheE1UQtmVSQJalfM1N/BpzvFCvYabMQPWZjz2xX6tw9VTB1/ep601ggI+sip0hMUbyD7BCqjAH7RI5g4m88aTVSZfTMI5Wj1PNYFqeBAFLKDsJGJ0KenpHpjXouEoRVtTwtIkccSyVDrIfpFRJIWCCSb19IVGYqCL616bYDnPMeF5o6eGpI1RzsyAjciVWKshHtG1x3Bxef2fuGzNXtUkehTKbHvI4KgfJdZ/LFlq8uabOJMuVUhhpaaSSjiUWQzOg0yn2nDOWv0K97k2XwNhiTLAiAiQOxmvzLm1iPcFAT4o2AtmXN5Ezwtsru0sLdDrOqRL+0HLMB7LC3qnERxeTWTx5ahIRwJqth9mnB2jv3lcafwq2NPO88q66WWly1YQkLaJquYakWTn5ca76nXa5IIF/gcYcN5HmOXrIzJBXSTPrkl81o5msAqrZkK6VAsBcWwFm4qqhBl9S/IJBJYD3KQAP0Fsa89QtHlimVNYigRfLNvTYKqqm+12aw3740amjqswKR1EApqZXWSRTKskk5U6kT0Nlj1AMxvc6QLC5OJviHKDUwiO4A82GRr9VjlSQj4kLbAV3L/DsteSpnmEj+l5VNK8NPCegRUNyR7Tc7chiXySuljlNLUtrcKWintbz4xYG4GwlS41AbEMGFrkCexC50VNTRoTZvNeRT30xOCAe51cuwbAfPj+o0ZZWEc/IkA+LKVH6nCs8QOFmq8xMai/0emgT4X8w/5DDK46bzEp6Uc6mpjUgc/LjPnSH4aUsfxDEbwGoqKrM6s7rJUiBDfYrAui49xJJ+eAw4wgWmzKkq2AMNQrUFRf1bPvET7tV1JPS2JbgepMcD0sjfWUTeQS3NogLwv8DFp37q3bEjxTw8ldSS0z7CRbBvZbmrD3hrHCpzWuqHo2qdCyVdFalzGlcakqIVOpJGXqObhh0Z+YFsA1sr4ppqlikMqswFwNxrXlrQkDzI73GtLi454kp4FdWVwGVgVZTuCCLEEdiMUjhfi6gzqELYJNHv5JOmaIj7UTLY2HtJa217csTQqqmk2lDVMA/jIv7wg/tI1H1gHtRi/3DzwERkmQPSNVNAXlkkcQQGocuIokF92PpeWsjSkLe7WUX31YsmQ5GtMhGppJJG1yzP68shABY22AsAAo2UAAY26GsjmQSRMro24ZSCD8xjYwCnzRZKnOZKuAb06f0fAx9WSqYOXY2/hwo7s3fRtjfz6QZNTSCDdhSJEjH1nmMpVXPdtUrufgcTfBOVlaWjNvV852/G7MSfjct+eKpxRmCz1zic+XT0dTHLPKw+r8uNFaCFbetJJK7kqN7WHQYBh8KZEtHSQwDmi+merSHd2J6ksScSFVWpEpeR1RRzZ2CqPmdsK3ivxQZB9ZL9BjIusSoJMwkXuUPoU4I5a7t7tsLmp8SFeQfR6FZpTsJqxnqpye6qSFU+5Rb3YB7S+JFDq0xStUP7NNHJMT8DGpX9cY/wDjGocXhy2qI9qdooB8w76v0wr6DK+I6tQZJzRQjq2iAAfgjAb/AJgMa8+R0MKl6vMJ8wZfWCyslKD7LS3Ysefox3bb1cA88lr3ljvKsaSXIZI5PMC9rtpXe2/LFe8QOIKKlEElVOY5IZRNGiWaV/RZWXT7DKxBJsPfhGV/iaYU8rL1ECAkgoNKqdhqVCSWewH1kpY9gmKPVVbyuzyOzuxuzMSWJ95OA6Jq+NBNHLmaqQlPTiGnU2JNVUBWa1ubKDEm3d+2LpwPw/8AQqCCA+uqXc95G9Jz/wAxI+AGF9wRlyVjUMEQH0TLoo5pbbrLXOoa3v0FmY9iSPg37YD04o/GuTSU8y5nSJrkRdFTAP8Aeafrt1kTmO4Ft7AG8YDgOWOOskSklhzDLZCKWoOuF0JDQyD1o9vVI6A+8dMMPw68dUl0wZgVjk5Co5Rufv8ARG+9y+GNzxG8OJFjqHok8yKb05qMdJBuJ4O0o6qPWBI6453ZSCQRYjYjscB2LWZAC5mpn8iZtyy7xTf8SPk1/bFmHRrbHOgz76wQ1CeTOfVF7xy25mJ9tXcqbMO1tzzv4d+ME+XWil1T0vsE+nGPuE9PuHb4Y6DyzNKTNKbXGyzRNzH2kYbgEc0ccwdiNiDyOAlqSmEaaV5C9vmSf9cI7xR4z0TyOgH1MjQ0y2GkTqB9IqmW1i6lhGl+upuYw4KZ5KchJWMkRNkmPrqeiyd+wk68jvuyLzzKNFU880RlFOAsUBBPn1UrvMFIHNF1l3HUBV+1gKxQ8MoEFXmk7xJJ6aRj0quoB+0AfVQ/zH59L7Ym6PxFeMGLJ6KGlUD0p2tJNb2nlk9FR+K494xVMznDStNVymonY3ZEba/ZpBsAPZjvYbXXpG1ubvIAuyxjdYkFkX5dT95rk9ScBOZxxQzm9RUSV0nMB2b6Mpv0XYvbtZR+IbGv1uZSTEGRi1tgOSqOyqNlHuFsaxx5gDHox5j1cB2HwNw/HR0MEUS2GgMxPNnYAsx95P5AAdMT+PjRLaNB2UD9MfbAGDBgwBbCW8d/DrWor6aO7rtOqLuy8xLYcyOTHtY9MOnBgOHQMNjIuAcxoYv6RyypSdLBgqXvNFa7BozsSpuCl77bb2GLj4keB8dVqnoQsU/NouUUp93sOfyPu3OKJ4XcbzZTWGjqw6Qu+l0cWMMh2D2P2TtqtzFjvbAM3hDxroquO1S6UsoFmSQ2jbuVc7W+61j8eeF34yeI8FVppqI3iVi0kqggSNbTpF9yoHM9bDmAMSnjJ4TuHauooyyt6U0SC5Vusigc1PNgOR35E2SwQ3tY3va3W/a3fASM3DVQtKtW0TLTu/lrIbAM2/IXuRsd7W2tfEXh7eKVA0PDVDE4syNArDs3lPcfnhE4AwYlcg4Xqa19FNC8p6kD0V/ExsFHxOHLwl+zvGtnr5PMPPyYiQnwZ9if7tvjgEtkvD9RVyeXTwvK/ZRcD3k8lHvNsOHhD9nexWSvl7HyIj+jSf6KPnhyZXk8NNGI4IkiQfZRQB8T3PvON3AeKLCwx7gwYAwYMGAMGDBgA4q3G/h5TZnHplXRKB6E6j00933l+6flY74MGAmcippI6aKOVg0iIqMy3sxUWuL772vjI5JB5nmeRF5g31+Wuu/e9r3wYMBW/FvI/pWVzILBlKSITyDBh27qWHzxT+EP2fII9MldJ57bHykJWIfFtmb/AA4MGAbNDl8cKCOKNI0HJEUKo+QxsjBgwBgwYMAYMGDAf//Z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172450" y="538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451642</xdr:colOff>
      <xdr:row>37</xdr:row>
      <xdr:rowOff>157957</xdr:rowOff>
    </xdr:from>
    <xdr:to>
      <xdr:col>8</xdr:col>
      <xdr:colOff>127793</xdr:colOff>
      <xdr:row>61</xdr:row>
      <xdr:rowOff>23019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7"/>
  <sheetViews>
    <sheetView showGridLines="0" tabSelected="1" view="pageBreakPreview" topLeftCell="A46" zoomScale="106" zoomScaleNormal="106" zoomScaleSheetLayoutView="106" workbookViewId="0">
      <selection activeCell="M17" sqref="M17"/>
    </sheetView>
  </sheetViews>
  <sheetFormatPr baseColWidth="10" defaultColWidth="11.5703125" defaultRowHeight="16.5" x14ac:dyDescent="0.25"/>
  <cols>
    <col min="1" max="1" width="37.42578125" style="6" customWidth="1"/>
    <col min="2" max="3" width="10.5703125" style="6" customWidth="1"/>
    <col min="4" max="4" width="12.140625" style="6" customWidth="1"/>
    <col min="5" max="5" width="11" style="6" customWidth="1"/>
    <col min="6" max="6" width="11.42578125" style="6" customWidth="1"/>
    <col min="7" max="7" width="11.5703125" style="6" customWidth="1"/>
    <col min="8" max="8" width="11" style="6" customWidth="1"/>
    <col min="9" max="9" width="11.42578125" style="6" customWidth="1"/>
    <col min="10" max="44" width="7.42578125" style="15" customWidth="1"/>
    <col min="45" max="45" width="7.5703125" style="15" customWidth="1"/>
    <col min="46" max="46" width="9.7109375" style="6" customWidth="1"/>
    <col min="47" max="47" width="9.42578125" style="6" customWidth="1"/>
    <col min="48" max="49" width="7.42578125" style="6" customWidth="1"/>
    <col min="50" max="52" width="8" style="6" customWidth="1"/>
    <col min="53" max="53" width="10.5703125" style="6" bestFit="1" customWidth="1"/>
    <col min="54" max="54" width="9.85546875" style="6" customWidth="1"/>
    <col min="55" max="55" width="8" style="6" customWidth="1"/>
    <col min="56" max="16384" width="11.5703125" style="6"/>
  </cols>
  <sheetData>
    <row r="1" spans="1:57" ht="17.25" x14ac:dyDescent="0.3">
      <c r="A1" s="75" t="s">
        <v>27</v>
      </c>
      <c r="B1" s="75"/>
      <c r="C1" s="75"/>
      <c r="D1" s="75"/>
      <c r="E1" s="75"/>
      <c r="F1" s="75"/>
      <c r="G1" s="75"/>
      <c r="H1" s="75"/>
      <c r="I1" s="75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</row>
    <row r="2" spans="1:57" ht="17.25" x14ac:dyDescent="0.3">
      <c r="A2" s="75" t="s">
        <v>37</v>
      </c>
      <c r="B2" s="75"/>
      <c r="C2" s="75"/>
      <c r="D2" s="75"/>
      <c r="E2" s="75"/>
      <c r="F2" s="75"/>
      <c r="G2" s="75"/>
      <c r="H2" s="75"/>
      <c r="I2" s="75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</row>
    <row r="3" spans="1:57" ht="7.5" customHeight="1" x14ac:dyDescent="0.3">
      <c r="A3" s="14"/>
      <c r="B3" s="14"/>
      <c r="C3" s="14"/>
      <c r="D3" s="14"/>
      <c r="E3" s="14"/>
      <c r="F3" s="14"/>
      <c r="G3" s="14"/>
      <c r="H3" s="14"/>
      <c r="I3" s="14"/>
      <c r="AV3" s="6" t="s">
        <v>35</v>
      </c>
    </row>
    <row r="4" spans="1:57" ht="17.25" x14ac:dyDescent="0.25">
      <c r="A4" s="81" t="s">
        <v>28</v>
      </c>
      <c r="B4" s="88" t="s">
        <v>34</v>
      </c>
      <c r="C4" s="88"/>
      <c r="D4" s="88"/>
      <c r="E4" s="88"/>
      <c r="F4" s="88"/>
      <c r="G4" s="88"/>
      <c r="H4" s="88"/>
      <c r="I4" s="88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</row>
    <row r="5" spans="1:57" ht="17.25" x14ac:dyDescent="0.3">
      <c r="A5" s="82"/>
      <c r="B5" s="72" t="s">
        <v>29</v>
      </c>
      <c r="C5" s="72" t="s">
        <v>0</v>
      </c>
      <c r="D5" s="76" t="s">
        <v>30</v>
      </c>
      <c r="E5" s="77"/>
      <c r="F5" s="77"/>
      <c r="G5" s="77"/>
      <c r="H5" s="77"/>
      <c r="I5" s="78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</row>
    <row r="6" spans="1:57" ht="17.25" x14ac:dyDescent="0.3">
      <c r="A6" s="82"/>
      <c r="B6" s="73"/>
      <c r="C6" s="73"/>
      <c r="D6" s="79" t="s">
        <v>25</v>
      </c>
      <c r="E6" s="77"/>
      <c r="F6" s="80"/>
      <c r="G6" s="76" t="s">
        <v>26</v>
      </c>
      <c r="H6" s="77"/>
      <c r="I6" s="78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</row>
    <row r="7" spans="1:57" ht="17.25" x14ac:dyDescent="0.3">
      <c r="A7" s="82"/>
      <c r="B7" s="73"/>
      <c r="C7" s="73"/>
      <c r="D7" s="84" t="s">
        <v>32</v>
      </c>
      <c r="E7" s="77" t="s">
        <v>31</v>
      </c>
      <c r="F7" s="80"/>
      <c r="G7" s="86" t="s">
        <v>32</v>
      </c>
      <c r="H7" s="77" t="s">
        <v>31</v>
      </c>
      <c r="I7" s="78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</row>
    <row r="8" spans="1:57" ht="17.25" x14ac:dyDescent="0.3">
      <c r="A8" s="83"/>
      <c r="B8" s="74"/>
      <c r="C8" s="74"/>
      <c r="D8" s="85"/>
      <c r="E8" s="69" t="s">
        <v>23</v>
      </c>
      <c r="F8" s="70" t="s">
        <v>24</v>
      </c>
      <c r="G8" s="87"/>
      <c r="H8" s="69" t="s">
        <v>23</v>
      </c>
      <c r="I8" s="71" t="s">
        <v>24</v>
      </c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U8" s="4"/>
      <c r="AX8" s="16"/>
      <c r="AY8" s="16"/>
      <c r="AZ8" s="16"/>
      <c r="BA8" s="16"/>
      <c r="BB8" s="16"/>
      <c r="BC8" s="16" t="s">
        <v>3</v>
      </c>
      <c r="BD8" s="6" t="s">
        <v>21</v>
      </c>
      <c r="BE8" s="6" t="s">
        <v>22</v>
      </c>
    </row>
    <row r="9" spans="1:57" ht="17.25" x14ac:dyDescent="0.3">
      <c r="A9" s="28"/>
      <c r="B9" s="34"/>
      <c r="C9" s="36"/>
      <c r="D9" s="45"/>
      <c r="E9" s="18"/>
      <c r="F9" s="46"/>
      <c r="G9" s="19"/>
      <c r="H9" s="18"/>
      <c r="I9" s="19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U9" s="4"/>
    </row>
    <row r="10" spans="1:57" ht="19.5" customHeight="1" x14ac:dyDescent="0.25">
      <c r="A10" s="29" t="s">
        <v>36</v>
      </c>
      <c r="B10" s="39">
        <f>+D10+G10</f>
        <v>8567</v>
      </c>
      <c r="C10" s="43">
        <f>B10/$B$10*100</f>
        <v>100</v>
      </c>
      <c r="D10" s="55">
        <f>+E10+F10</f>
        <v>4846</v>
      </c>
      <c r="E10" s="11">
        <f>+E13+E22</f>
        <v>2456</v>
      </c>
      <c r="F10" s="56">
        <f>+F13+F22</f>
        <v>2390</v>
      </c>
      <c r="G10" s="12">
        <f>+H10+I10</f>
        <v>3721</v>
      </c>
      <c r="H10" s="11">
        <f>+H13+H22</f>
        <v>1986</v>
      </c>
      <c r="I10" s="12">
        <f>+I13+I22</f>
        <v>1735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4">
        <f>SUM(E10+H10)</f>
        <v>4442</v>
      </c>
      <c r="AU10" s="4">
        <f>SUM(F10+I10)</f>
        <v>4125</v>
      </c>
      <c r="AV10" s="4"/>
      <c r="AX10" s="4"/>
      <c r="AY10" s="4"/>
      <c r="AZ10" s="4"/>
      <c r="BA10" s="4"/>
      <c r="BB10" s="4"/>
      <c r="BC10" s="4">
        <f t="shared" ref="BC10:BC31" si="0">SUM(I10+F10)</f>
        <v>4125</v>
      </c>
      <c r="BD10" s="4">
        <f>SUM(D10)</f>
        <v>4846</v>
      </c>
      <c r="BE10" s="4">
        <f>SUM(G10)</f>
        <v>3721</v>
      </c>
    </row>
    <row r="11" spans="1:57" ht="17.25" x14ac:dyDescent="0.3">
      <c r="A11" s="30" t="s">
        <v>4</v>
      </c>
      <c r="B11" s="35">
        <f>+D11+G11</f>
        <v>100</v>
      </c>
      <c r="C11" s="35"/>
      <c r="D11" s="47">
        <f t="shared" ref="D11:H11" si="1">+D10/$B$10*100</f>
        <v>56.565892377728488</v>
      </c>
      <c r="E11" s="21">
        <f t="shared" si="1"/>
        <v>28.668145208357654</v>
      </c>
      <c r="F11" s="48">
        <f t="shared" si="1"/>
        <v>27.897747169370842</v>
      </c>
      <c r="G11" s="7">
        <f t="shared" si="1"/>
        <v>43.434107622271505</v>
      </c>
      <c r="H11" s="21">
        <f t="shared" si="1"/>
        <v>23.181977354966733</v>
      </c>
      <c r="I11" s="7">
        <f>+I10/$B$10*100</f>
        <v>20.252130267304775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4">
        <f t="shared" ref="AT11:AT31" si="2">SUM(E11+H11)</f>
        <v>51.850122563324391</v>
      </c>
      <c r="AU11" s="4">
        <f t="shared" ref="AU11:AU31" si="3">SUM(F11+I11)</f>
        <v>48.149877436675617</v>
      </c>
      <c r="AV11" s="4"/>
      <c r="AW11" s="4"/>
      <c r="AX11" s="4"/>
      <c r="AY11" s="4"/>
      <c r="AZ11" s="4"/>
      <c r="BA11" s="4"/>
      <c r="BB11" s="4"/>
      <c r="BC11" s="4">
        <f t="shared" si="0"/>
        <v>48.149877436675617</v>
      </c>
      <c r="BD11" s="4">
        <f>SUM(D11)</f>
        <v>56.565892377728488</v>
      </c>
      <c r="BE11" s="4">
        <f>SUM(G11)</f>
        <v>43.434107622271505</v>
      </c>
    </row>
    <row r="12" spans="1:57" ht="17.25" x14ac:dyDescent="0.3">
      <c r="A12" s="28"/>
      <c r="B12" s="36"/>
      <c r="C12" s="35"/>
      <c r="D12" s="49"/>
      <c r="E12" s="22"/>
      <c r="F12" s="50"/>
      <c r="G12" s="17"/>
      <c r="H12" s="22"/>
      <c r="I12" s="17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4">
        <f t="shared" si="2"/>
        <v>0</v>
      </c>
      <c r="AU12" s="4">
        <f t="shared" si="3"/>
        <v>0</v>
      </c>
      <c r="AV12" s="4"/>
      <c r="AX12" s="4"/>
      <c r="AY12" s="4"/>
      <c r="AZ12" s="4"/>
      <c r="BA12" s="4"/>
      <c r="BB12" s="4"/>
      <c r="BC12" s="4">
        <f t="shared" si="0"/>
        <v>0</v>
      </c>
      <c r="BD12" s="4">
        <f>SUM(D12)</f>
        <v>0</v>
      </c>
      <c r="BE12" s="4">
        <f>SUM(G12)</f>
        <v>0</v>
      </c>
    </row>
    <row r="13" spans="1:57" ht="19.5" customHeight="1" x14ac:dyDescent="0.25">
      <c r="A13" s="31" t="s">
        <v>18</v>
      </c>
      <c r="B13" s="37">
        <f>+D13+G13</f>
        <v>5651</v>
      </c>
      <c r="C13" s="42">
        <f>B13/$B$10*100</f>
        <v>65.962413913855485</v>
      </c>
      <c r="D13" s="51">
        <f>+E13+F13</f>
        <v>3240</v>
      </c>
      <c r="E13" s="1">
        <f>SUM(E15:E20)</f>
        <v>1642</v>
      </c>
      <c r="F13" s="52">
        <f>SUM(F15:F20)</f>
        <v>1598</v>
      </c>
      <c r="G13" s="2">
        <f>+H13+I13</f>
        <v>2411</v>
      </c>
      <c r="H13" s="1">
        <f>SUM(H15:H20)</f>
        <v>1302</v>
      </c>
      <c r="I13" s="2">
        <f>SUM(I15:I20)</f>
        <v>1109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4">
        <f>SUM(E13+H13)</f>
        <v>2944</v>
      </c>
      <c r="AU13" s="4">
        <f t="shared" si="3"/>
        <v>2707</v>
      </c>
      <c r="AV13" s="4"/>
      <c r="AW13" s="5"/>
      <c r="AX13" s="4"/>
      <c r="AY13" s="4"/>
      <c r="AZ13" s="4"/>
      <c r="BA13" s="4"/>
      <c r="BB13" s="4"/>
      <c r="BC13" s="4">
        <f t="shared" si="0"/>
        <v>2707</v>
      </c>
      <c r="BD13" s="4">
        <f>SUM(D13)</f>
        <v>3240</v>
      </c>
      <c r="BE13" s="4">
        <f>SUM(G13)</f>
        <v>2411</v>
      </c>
    </row>
    <row r="14" spans="1:57" ht="17.25" x14ac:dyDescent="0.3">
      <c r="A14" s="28"/>
      <c r="B14" s="38"/>
      <c r="C14" s="35"/>
      <c r="D14" s="53"/>
      <c r="E14" s="8"/>
      <c r="F14" s="54"/>
      <c r="G14" s="9"/>
      <c r="H14" s="8"/>
      <c r="I14" s="9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4">
        <f t="shared" si="2"/>
        <v>0</v>
      </c>
      <c r="AU14" s="4">
        <f t="shared" si="3"/>
        <v>0</v>
      </c>
      <c r="AV14" s="4"/>
      <c r="AX14" s="4"/>
      <c r="AY14" s="4"/>
      <c r="AZ14" s="4"/>
      <c r="BA14" s="4"/>
      <c r="BB14" s="4"/>
      <c r="BC14" s="4">
        <f t="shared" si="0"/>
        <v>0</v>
      </c>
    </row>
    <row r="15" spans="1:57" ht="17.25" x14ac:dyDescent="0.3">
      <c r="A15" s="28" t="s">
        <v>5</v>
      </c>
      <c r="B15" s="65">
        <f t="shared" ref="B15:B20" si="4">+D15+G15</f>
        <v>2263</v>
      </c>
      <c r="C15" s="66">
        <f t="shared" ref="C15:C20" si="5">B15/$B$10*100</f>
        <v>26.415314579199251</v>
      </c>
      <c r="D15" s="53">
        <f t="shared" ref="D15:D20" si="6">+E15+F15</f>
        <v>1148</v>
      </c>
      <c r="E15" s="8">
        <v>655</v>
      </c>
      <c r="F15" s="54">
        <v>493</v>
      </c>
      <c r="G15" s="9">
        <f t="shared" ref="G15:G20" si="7">SUM(H15:I15)</f>
        <v>1115</v>
      </c>
      <c r="H15" s="8">
        <v>672</v>
      </c>
      <c r="I15" s="9">
        <v>443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61">
        <f t="shared" si="2"/>
        <v>1327</v>
      </c>
      <c r="AU15" s="61">
        <f t="shared" si="3"/>
        <v>936</v>
      </c>
      <c r="AV15" s="4"/>
      <c r="AX15" s="4"/>
      <c r="AY15" s="4"/>
      <c r="AZ15" s="4"/>
      <c r="BA15" s="4"/>
      <c r="BB15" s="4"/>
      <c r="BC15" s="4">
        <f t="shared" si="0"/>
        <v>936</v>
      </c>
      <c r="BD15" s="4">
        <f t="shared" ref="BD15:BD30" si="8">SUM(D15)</f>
        <v>1148</v>
      </c>
      <c r="BE15" s="4">
        <f t="shared" ref="BE15:BE30" si="9">SUM(G15)</f>
        <v>1115</v>
      </c>
    </row>
    <row r="16" spans="1:57" ht="17.25" x14ac:dyDescent="0.3">
      <c r="A16" s="28" t="s">
        <v>6</v>
      </c>
      <c r="B16" s="65">
        <f t="shared" si="4"/>
        <v>513</v>
      </c>
      <c r="C16" s="66">
        <f t="shared" si="5"/>
        <v>5.9880938484883854</v>
      </c>
      <c r="D16" s="53">
        <f t="shared" si="6"/>
        <v>412</v>
      </c>
      <c r="E16" s="8">
        <v>237</v>
      </c>
      <c r="F16" s="54">
        <v>175</v>
      </c>
      <c r="G16" s="9">
        <f t="shared" si="7"/>
        <v>101</v>
      </c>
      <c r="H16" s="8">
        <v>57</v>
      </c>
      <c r="I16" s="9">
        <v>44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61">
        <f t="shared" si="2"/>
        <v>294</v>
      </c>
      <c r="AU16" s="61">
        <f t="shared" si="3"/>
        <v>219</v>
      </c>
      <c r="AV16" s="4"/>
      <c r="AX16" s="4"/>
      <c r="AY16" s="4"/>
      <c r="AZ16" s="4"/>
      <c r="BA16" s="4"/>
      <c r="BB16" s="4"/>
      <c r="BC16" s="4">
        <f t="shared" si="0"/>
        <v>219</v>
      </c>
      <c r="BD16" s="4">
        <f t="shared" si="8"/>
        <v>412</v>
      </c>
      <c r="BE16" s="4">
        <f t="shared" si="9"/>
        <v>101</v>
      </c>
    </row>
    <row r="17" spans="1:61" ht="17.25" x14ac:dyDescent="0.3">
      <c r="A17" s="28" t="s">
        <v>7</v>
      </c>
      <c r="B17" s="65">
        <f t="shared" si="4"/>
        <v>1218</v>
      </c>
      <c r="C17" s="66">
        <f t="shared" si="5"/>
        <v>14.217345628574762</v>
      </c>
      <c r="D17" s="53">
        <f t="shared" si="6"/>
        <v>506</v>
      </c>
      <c r="E17" s="8">
        <v>279</v>
      </c>
      <c r="F17" s="54">
        <v>227</v>
      </c>
      <c r="G17" s="9">
        <f t="shared" si="7"/>
        <v>712</v>
      </c>
      <c r="H17" s="8">
        <v>377</v>
      </c>
      <c r="I17" s="9">
        <v>335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61">
        <f t="shared" si="2"/>
        <v>656</v>
      </c>
      <c r="AU17" s="61">
        <f t="shared" si="3"/>
        <v>562</v>
      </c>
      <c r="AV17" s="4"/>
      <c r="AX17" s="4"/>
      <c r="AY17" s="4"/>
      <c r="AZ17" s="4"/>
      <c r="BA17" s="4"/>
      <c r="BB17" s="4"/>
      <c r="BC17" s="4">
        <f t="shared" si="0"/>
        <v>562</v>
      </c>
      <c r="BD17" s="4">
        <f t="shared" si="8"/>
        <v>506</v>
      </c>
      <c r="BE17" s="4">
        <f t="shared" si="9"/>
        <v>712</v>
      </c>
    </row>
    <row r="18" spans="1:61" ht="17.25" x14ac:dyDescent="0.3">
      <c r="A18" s="28" t="s">
        <v>8</v>
      </c>
      <c r="B18" s="65">
        <f t="shared" si="4"/>
        <v>873</v>
      </c>
      <c r="C18" s="66">
        <f t="shared" si="5"/>
        <v>10.190264970234621</v>
      </c>
      <c r="D18" s="53">
        <f t="shared" si="6"/>
        <v>628</v>
      </c>
      <c r="E18" s="8">
        <v>221</v>
      </c>
      <c r="F18" s="54">
        <v>407</v>
      </c>
      <c r="G18" s="9">
        <f t="shared" si="7"/>
        <v>245</v>
      </c>
      <c r="H18" s="8">
        <v>72</v>
      </c>
      <c r="I18" s="9">
        <v>173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64">
        <f t="shared" si="2"/>
        <v>293</v>
      </c>
      <c r="AU18" s="64">
        <f t="shared" si="3"/>
        <v>580</v>
      </c>
      <c r="AV18" s="4"/>
      <c r="AX18" s="4"/>
      <c r="AY18" s="4"/>
      <c r="AZ18" s="4"/>
      <c r="BA18" s="4"/>
      <c r="BB18" s="4"/>
      <c r="BC18" s="4">
        <f t="shared" si="0"/>
        <v>580</v>
      </c>
      <c r="BD18" s="4">
        <f t="shared" si="8"/>
        <v>628</v>
      </c>
      <c r="BE18" s="4">
        <f t="shared" si="9"/>
        <v>245</v>
      </c>
    </row>
    <row r="19" spans="1:61" ht="17.25" x14ac:dyDescent="0.3">
      <c r="A19" s="28" t="s">
        <v>9</v>
      </c>
      <c r="B19" s="65">
        <f t="shared" si="4"/>
        <v>662</v>
      </c>
      <c r="C19" s="66">
        <f t="shared" si="5"/>
        <v>7.7273257849889116</v>
      </c>
      <c r="D19" s="53">
        <f t="shared" si="6"/>
        <v>500</v>
      </c>
      <c r="E19" s="8">
        <v>222</v>
      </c>
      <c r="F19" s="54">
        <v>278</v>
      </c>
      <c r="G19" s="9">
        <f t="shared" si="7"/>
        <v>162</v>
      </c>
      <c r="H19" s="8">
        <v>66</v>
      </c>
      <c r="I19" s="9">
        <v>96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63">
        <f t="shared" si="2"/>
        <v>288</v>
      </c>
      <c r="AU19" s="63">
        <f t="shared" si="3"/>
        <v>374</v>
      </c>
      <c r="AV19" s="4"/>
      <c r="AX19" s="4"/>
      <c r="AY19" s="4"/>
      <c r="AZ19" s="4"/>
      <c r="BA19" s="4"/>
      <c r="BB19" s="4"/>
      <c r="BC19" s="4">
        <f t="shared" si="0"/>
        <v>374</v>
      </c>
      <c r="BD19" s="4">
        <f t="shared" si="8"/>
        <v>500</v>
      </c>
      <c r="BE19" s="4">
        <f t="shared" si="9"/>
        <v>162</v>
      </c>
    </row>
    <row r="20" spans="1:61" ht="17.25" x14ac:dyDescent="0.3">
      <c r="A20" s="28" t="s">
        <v>10</v>
      </c>
      <c r="B20" s="65">
        <f t="shared" si="4"/>
        <v>122</v>
      </c>
      <c r="C20" s="66">
        <f t="shared" si="5"/>
        <v>1.4240691023695577</v>
      </c>
      <c r="D20" s="53">
        <f t="shared" si="6"/>
        <v>46</v>
      </c>
      <c r="E20" s="8">
        <v>28</v>
      </c>
      <c r="F20" s="54">
        <v>18</v>
      </c>
      <c r="G20" s="9">
        <f t="shared" si="7"/>
        <v>76</v>
      </c>
      <c r="H20" s="8">
        <v>58</v>
      </c>
      <c r="I20" s="9">
        <v>18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62">
        <f t="shared" si="2"/>
        <v>86</v>
      </c>
      <c r="AU20" s="62">
        <f t="shared" si="3"/>
        <v>36</v>
      </c>
      <c r="AV20" s="4"/>
      <c r="AX20" s="4"/>
      <c r="AY20" s="4"/>
      <c r="AZ20" s="4"/>
      <c r="BA20" s="4"/>
      <c r="BB20" s="4"/>
      <c r="BC20" s="4">
        <f t="shared" si="0"/>
        <v>36</v>
      </c>
      <c r="BD20" s="4">
        <f t="shared" si="8"/>
        <v>46</v>
      </c>
      <c r="BE20" s="4">
        <f t="shared" si="9"/>
        <v>76</v>
      </c>
    </row>
    <row r="21" spans="1:61" ht="17.25" x14ac:dyDescent="0.3">
      <c r="A21" s="28"/>
      <c r="B21" s="65"/>
      <c r="C21" s="66"/>
      <c r="D21" s="53"/>
      <c r="E21" s="8"/>
      <c r="F21" s="54"/>
      <c r="G21" s="9"/>
      <c r="H21" s="8"/>
      <c r="I21" s="9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4">
        <f t="shared" si="2"/>
        <v>0</v>
      </c>
      <c r="AU21" s="4">
        <f t="shared" si="3"/>
        <v>0</v>
      </c>
      <c r="AV21" s="4"/>
      <c r="AX21" s="4"/>
      <c r="AY21" s="4"/>
      <c r="AZ21" s="4"/>
      <c r="BA21" s="4"/>
      <c r="BB21" s="4"/>
      <c r="BC21" s="4">
        <f t="shared" si="0"/>
        <v>0</v>
      </c>
      <c r="BD21" s="4">
        <f t="shared" si="8"/>
        <v>0</v>
      </c>
      <c r="BE21" s="4">
        <f t="shared" si="9"/>
        <v>0</v>
      </c>
    </row>
    <row r="22" spans="1:61" ht="19.5" customHeight="1" x14ac:dyDescent="0.25">
      <c r="A22" s="32" t="s">
        <v>33</v>
      </c>
      <c r="B22" s="67">
        <f>+D22+G22</f>
        <v>2916</v>
      </c>
      <c r="C22" s="68">
        <f>B22/$B$10*100</f>
        <v>34.037586086144508</v>
      </c>
      <c r="D22" s="55">
        <f>+E22+F22</f>
        <v>1606</v>
      </c>
      <c r="E22" s="11">
        <f>SUM(E24:E30)</f>
        <v>814</v>
      </c>
      <c r="F22" s="56">
        <f>SUM(F24:F30)</f>
        <v>792</v>
      </c>
      <c r="G22" s="12">
        <f>+H22+I22</f>
        <v>1310</v>
      </c>
      <c r="H22" s="11">
        <f>SUM(H24:H30)</f>
        <v>684</v>
      </c>
      <c r="I22" s="12">
        <f>SUM(I24:I30)</f>
        <v>626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59">
        <f>SUM(E22+H22)</f>
        <v>1498</v>
      </c>
      <c r="AU22" s="60">
        <f t="shared" si="3"/>
        <v>1418</v>
      </c>
      <c r="AV22" s="4"/>
      <c r="AX22" s="4"/>
      <c r="AY22" s="4"/>
      <c r="AZ22" s="4"/>
      <c r="BA22" s="4"/>
      <c r="BB22" s="4"/>
      <c r="BC22" s="4">
        <f t="shared" si="0"/>
        <v>1418</v>
      </c>
      <c r="BD22" s="4">
        <f t="shared" si="8"/>
        <v>1606</v>
      </c>
      <c r="BE22" s="4">
        <f t="shared" si="9"/>
        <v>1310</v>
      </c>
    </row>
    <row r="23" spans="1:61" ht="17.25" x14ac:dyDescent="0.3">
      <c r="A23" s="28"/>
      <c r="B23" s="65"/>
      <c r="C23" s="66"/>
      <c r="D23" s="53"/>
      <c r="E23" s="8"/>
      <c r="F23" s="54"/>
      <c r="G23" s="9"/>
      <c r="H23" s="8"/>
      <c r="I23" s="9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4">
        <f t="shared" si="2"/>
        <v>0</v>
      </c>
      <c r="AU23" s="4">
        <f t="shared" si="3"/>
        <v>0</v>
      </c>
      <c r="AV23" s="4"/>
      <c r="AX23" s="4"/>
      <c r="AY23" s="4"/>
      <c r="AZ23" s="4"/>
      <c r="BA23" s="4"/>
      <c r="BB23" s="4"/>
      <c r="BC23" s="4">
        <f t="shared" si="0"/>
        <v>0</v>
      </c>
      <c r="BD23" s="4">
        <f t="shared" si="8"/>
        <v>0</v>
      </c>
      <c r="BE23" s="4">
        <f t="shared" si="9"/>
        <v>0</v>
      </c>
    </row>
    <row r="24" spans="1:61" ht="17.25" x14ac:dyDescent="0.3">
      <c r="A24" s="28" t="s">
        <v>11</v>
      </c>
      <c r="B24" s="65">
        <f t="shared" ref="B24:B30" si="10">+D24+G24</f>
        <v>424</v>
      </c>
      <c r="C24" s="66">
        <f t="shared" ref="C24:C29" si="11">B24/$B$10*100</f>
        <v>4.9492237656122331</v>
      </c>
      <c r="D24" s="53">
        <f t="shared" ref="D24:D29" si="12">SUM(E24:F24)</f>
        <v>221</v>
      </c>
      <c r="E24" s="8">
        <v>128</v>
      </c>
      <c r="F24" s="54">
        <v>93</v>
      </c>
      <c r="G24" s="9">
        <f>SUM(H24:I24)</f>
        <v>203</v>
      </c>
      <c r="H24" s="8">
        <v>119</v>
      </c>
      <c r="I24" s="9">
        <v>84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59">
        <f t="shared" si="2"/>
        <v>247</v>
      </c>
      <c r="AU24" s="59">
        <f t="shared" si="3"/>
        <v>177</v>
      </c>
      <c r="AV24" s="4"/>
      <c r="AX24" s="4"/>
      <c r="AY24" s="4"/>
      <c r="AZ24" s="4"/>
      <c r="BA24" s="4"/>
      <c r="BB24" s="4"/>
      <c r="BC24" s="4">
        <f t="shared" si="0"/>
        <v>177</v>
      </c>
      <c r="BD24" s="4">
        <f t="shared" si="8"/>
        <v>221</v>
      </c>
      <c r="BE24" s="4">
        <f t="shared" si="9"/>
        <v>203</v>
      </c>
    </row>
    <row r="25" spans="1:61" ht="17.25" x14ac:dyDescent="0.3">
      <c r="A25" s="28" t="s">
        <v>12</v>
      </c>
      <c r="B25" s="65">
        <f t="shared" si="10"/>
        <v>53</v>
      </c>
      <c r="C25" s="66">
        <f t="shared" si="11"/>
        <v>0.61865297070152914</v>
      </c>
      <c r="D25" s="53">
        <f t="shared" si="12"/>
        <v>25</v>
      </c>
      <c r="E25" s="8">
        <v>7</v>
      </c>
      <c r="F25" s="54">
        <v>18</v>
      </c>
      <c r="G25" s="9">
        <f t="shared" ref="G25:G30" si="13">SUM(H25:I25)</f>
        <v>28</v>
      </c>
      <c r="H25" s="8">
        <v>11</v>
      </c>
      <c r="I25" s="9">
        <v>17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59">
        <f t="shared" si="2"/>
        <v>18</v>
      </c>
      <c r="AU25" s="59">
        <f t="shared" si="3"/>
        <v>35</v>
      </c>
      <c r="AV25" s="4"/>
      <c r="AX25" s="4"/>
      <c r="AY25" s="4"/>
      <c r="AZ25" s="4"/>
      <c r="BA25" s="4"/>
      <c r="BB25" s="4"/>
      <c r="BC25" s="4">
        <f t="shared" si="0"/>
        <v>35</v>
      </c>
      <c r="BD25" s="4">
        <f t="shared" si="8"/>
        <v>25</v>
      </c>
      <c r="BE25" s="4">
        <f t="shared" si="9"/>
        <v>28</v>
      </c>
    </row>
    <row r="26" spans="1:61" ht="17.25" x14ac:dyDescent="0.3">
      <c r="A26" s="28" t="s">
        <v>13</v>
      </c>
      <c r="B26" s="65">
        <f t="shared" si="10"/>
        <v>285</v>
      </c>
      <c r="C26" s="66">
        <f t="shared" si="11"/>
        <v>3.3267188047157696</v>
      </c>
      <c r="D26" s="53">
        <f t="shared" si="12"/>
        <v>149</v>
      </c>
      <c r="E26" s="8">
        <v>49</v>
      </c>
      <c r="F26" s="54">
        <v>100</v>
      </c>
      <c r="G26" s="9">
        <f t="shared" si="13"/>
        <v>136</v>
      </c>
      <c r="H26" s="8">
        <v>56</v>
      </c>
      <c r="I26" s="9">
        <v>80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59">
        <f t="shared" si="2"/>
        <v>105</v>
      </c>
      <c r="AU26" s="59">
        <f t="shared" si="3"/>
        <v>180</v>
      </c>
      <c r="AV26" s="4"/>
      <c r="AX26" s="4"/>
      <c r="AY26" s="4"/>
      <c r="AZ26" s="4"/>
      <c r="BA26" s="4"/>
      <c r="BB26" s="4"/>
      <c r="BC26" s="4">
        <f t="shared" si="0"/>
        <v>180</v>
      </c>
      <c r="BD26" s="4">
        <f t="shared" si="8"/>
        <v>149</v>
      </c>
      <c r="BE26" s="4">
        <f t="shared" si="9"/>
        <v>136</v>
      </c>
    </row>
    <row r="27" spans="1:61" ht="17.25" x14ac:dyDescent="0.3">
      <c r="A27" s="28" t="s">
        <v>14</v>
      </c>
      <c r="B27" s="65">
        <f t="shared" si="10"/>
        <v>178</v>
      </c>
      <c r="C27" s="66">
        <f t="shared" si="11"/>
        <v>2.0777401657523056</v>
      </c>
      <c r="D27" s="53">
        <f t="shared" si="12"/>
        <v>107</v>
      </c>
      <c r="E27" s="8"/>
      <c r="F27" s="54">
        <v>107</v>
      </c>
      <c r="G27" s="9">
        <f t="shared" si="13"/>
        <v>71</v>
      </c>
      <c r="H27" s="8"/>
      <c r="I27" s="9">
        <v>71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60">
        <f t="shared" si="2"/>
        <v>0</v>
      </c>
      <c r="AU27" s="60">
        <f t="shared" si="3"/>
        <v>178</v>
      </c>
      <c r="AV27" s="4"/>
      <c r="AX27" s="4"/>
      <c r="AY27" s="4"/>
      <c r="AZ27" s="4"/>
      <c r="BA27" s="4"/>
      <c r="BB27" s="4"/>
      <c r="BC27" s="4">
        <f t="shared" si="0"/>
        <v>178</v>
      </c>
      <c r="BD27" s="4">
        <f t="shared" si="8"/>
        <v>107</v>
      </c>
      <c r="BE27" s="4">
        <f t="shared" si="9"/>
        <v>71</v>
      </c>
    </row>
    <row r="28" spans="1:61" ht="17.25" x14ac:dyDescent="0.3">
      <c r="A28" s="28" t="s">
        <v>15</v>
      </c>
      <c r="B28" s="65">
        <f t="shared" si="10"/>
        <v>999</v>
      </c>
      <c r="C28" s="66">
        <f t="shared" si="11"/>
        <v>11.661024862845803</v>
      </c>
      <c r="D28" s="53">
        <f t="shared" si="12"/>
        <v>578</v>
      </c>
      <c r="E28" s="8">
        <v>320</v>
      </c>
      <c r="F28" s="54">
        <v>258</v>
      </c>
      <c r="G28" s="9">
        <f t="shared" si="13"/>
        <v>421</v>
      </c>
      <c r="H28" s="8">
        <v>202</v>
      </c>
      <c r="I28" s="9">
        <v>219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4">
        <f t="shared" si="2"/>
        <v>522</v>
      </c>
      <c r="AU28" s="4">
        <f t="shared" si="3"/>
        <v>477</v>
      </c>
      <c r="AV28" s="4"/>
      <c r="AX28" s="4"/>
      <c r="AY28" s="4"/>
      <c r="AZ28" s="4"/>
      <c r="BA28" s="4"/>
      <c r="BB28" s="4"/>
      <c r="BC28" s="4">
        <f t="shared" si="0"/>
        <v>477</v>
      </c>
      <c r="BD28" s="4">
        <f t="shared" si="8"/>
        <v>578</v>
      </c>
      <c r="BE28" s="4">
        <f t="shared" si="9"/>
        <v>421</v>
      </c>
    </row>
    <row r="29" spans="1:61" ht="17.25" customHeight="1" x14ac:dyDescent="0.3">
      <c r="A29" s="28" t="s">
        <v>16</v>
      </c>
      <c r="B29" s="65">
        <f t="shared" si="10"/>
        <v>436</v>
      </c>
      <c r="C29" s="66">
        <f t="shared" si="11"/>
        <v>5.0892961363371079</v>
      </c>
      <c r="D29" s="53">
        <f t="shared" si="12"/>
        <v>213</v>
      </c>
      <c r="E29" s="8">
        <v>111</v>
      </c>
      <c r="F29" s="54">
        <v>102</v>
      </c>
      <c r="G29" s="9">
        <f t="shared" si="13"/>
        <v>223</v>
      </c>
      <c r="H29" s="8">
        <v>144</v>
      </c>
      <c r="I29" s="9">
        <v>79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4">
        <f t="shared" si="2"/>
        <v>255</v>
      </c>
      <c r="AU29" s="4">
        <f t="shared" si="3"/>
        <v>181</v>
      </c>
      <c r="AV29" s="4"/>
      <c r="AX29" s="4"/>
      <c r="AY29" s="4"/>
      <c r="AZ29" s="4"/>
      <c r="BA29" s="4"/>
      <c r="BB29" s="4"/>
      <c r="BC29" s="4">
        <f t="shared" si="0"/>
        <v>181</v>
      </c>
      <c r="BD29" s="4">
        <f t="shared" si="8"/>
        <v>213</v>
      </c>
      <c r="BE29" s="4">
        <f t="shared" si="9"/>
        <v>223</v>
      </c>
    </row>
    <row r="30" spans="1:61" ht="17.25" x14ac:dyDescent="0.3">
      <c r="A30" s="28" t="s">
        <v>17</v>
      </c>
      <c r="B30" s="38">
        <f t="shared" si="10"/>
        <v>541</v>
      </c>
      <c r="C30" s="44">
        <v>4.4000000000000004</v>
      </c>
      <c r="D30" s="53">
        <f>SUM(E30:F30)</f>
        <v>313</v>
      </c>
      <c r="E30" s="8">
        <v>199</v>
      </c>
      <c r="F30" s="54">
        <v>114</v>
      </c>
      <c r="G30" s="9">
        <f t="shared" si="13"/>
        <v>228</v>
      </c>
      <c r="H30" s="8">
        <v>152</v>
      </c>
      <c r="I30" s="9">
        <v>76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4">
        <f t="shared" si="2"/>
        <v>351</v>
      </c>
      <c r="AU30" s="4">
        <f t="shared" si="3"/>
        <v>190</v>
      </c>
      <c r="AV30" s="4"/>
      <c r="AX30" s="4"/>
      <c r="AY30" s="4"/>
      <c r="AZ30" s="4"/>
      <c r="BA30" s="4"/>
      <c r="BB30" s="4"/>
      <c r="BC30" s="4">
        <f t="shared" si="0"/>
        <v>190</v>
      </c>
      <c r="BD30" s="4">
        <f t="shared" si="8"/>
        <v>313</v>
      </c>
      <c r="BE30" s="4">
        <f t="shared" si="9"/>
        <v>228</v>
      </c>
    </row>
    <row r="31" spans="1:61" ht="17.25" x14ac:dyDescent="0.3">
      <c r="A31" s="33"/>
      <c r="B31" s="40"/>
      <c r="C31" s="40"/>
      <c r="D31" s="57"/>
      <c r="E31" s="26"/>
      <c r="F31" s="58"/>
      <c r="G31" s="41"/>
      <c r="H31" s="26"/>
      <c r="I31" s="27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4">
        <f t="shared" si="2"/>
        <v>0</v>
      </c>
      <c r="AU31" s="4">
        <f t="shared" si="3"/>
        <v>0</v>
      </c>
      <c r="AV31" s="4"/>
      <c r="AX31" s="4"/>
      <c r="AY31" s="4"/>
      <c r="BA31" s="23"/>
      <c r="BB31" s="23"/>
      <c r="BC31" s="4">
        <f t="shared" si="0"/>
        <v>0</v>
      </c>
    </row>
    <row r="32" spans="1:61" ht="17.25" x14ac:dyDescent="0.3">
      <c r="AT32" s="10"/>
      <c r="AU32" s="10"/>
      <c r="AX32" s="4"/>
      <c r="AZ32" s="23"/>
      <c r="BA32" s="24"/>
      <c r="BB32" s="24"/>
      <c r="BH32" s="6" t="s">
        <v>1</v>
      </c>
      <c r="BI32" s="6" t="s">
        <v>2</v>
      </c>
    </row>
    <row r="33" spans="52:62" ht="17.25" x14ac:dyDescent="0.3">
      <c r="AZ33" s="23"/>
      <c r="BA33" s="24"/>
      <c r="BB33" s="24"/>
      <c r="BG33" s="6" t="s">
        <v>19</v>
      </c>
      <c r="BH33" s="24">
        <v>5074</v>
      </c>
      <c r="BI33" s="24">
        <v>2744</v>
      </c>
      <c r="BJ33" s="6">
        <f>SUM(BH33:BI33)</f>
        <v>7818</v>
      </c>
    </row>
    <row r="34" spans="52:62" x14ac:dyDescent="0.25">
      <c r="BC34" s="24"/>
      <c r="BD34" s="24"/>
      <c r="BG34" s="6" t="s">
        <v>20</v>
      </c>
      <c r="BH34" s="24">
        <v>5841</v>
      </c>
      <c r="BI34" s="24">
        <v>2175</v>
      </c>
      <c r="BJ34" s="6">
        <f>SUM(BH34:BI34)</f>
        <v>8016</v>
      </c>
    </row>
    <row r="35" spans="52:62" x14ac:dyDescent="0.25">
      <c r="BC35" s="24"/>
      <c r="BD35" s="24"/>
    </row>
    <row r="37" spans="52:62" x14ac:dyDescent="0.25">
      <c r="BJ37" s="6">
        <f>SUM(BJ33:BJ36)</f>
        <v>15834</v>
      </c>
    </row>
    <row r="38" spans="52:62" x14ac:dyDescent="0.25">
      <c r="BE38" s="25"/>
      <c r="BF38" s="25"/>
    </row>
    <row r="39" spans="52:62" x14ac:dyDescent="0.25">
      <c r="BE39" s="25"/>
      <c r="BF39" s="25"/>
    </row>
    <row r="43" spans="52:62" x14ac:dyDescent="0.25">
      <c r="BA43" s="6" t="s">
        <v>39</v>
      </c>
      <c r="BB43" s="6" t="s">
        <v>38</v>
      </c>
    </row>
    <row r="44" spans="52:62" x14ac:dyDescent="0.25">
      <c r="AZ44" s="6" t="s">
        <v>23</v>
      </c>
      <c r="BA44" s="24">
        <v>2456</v>
      </c>
      <c r="BB44" s="24">
        <v>1986</v>
      </c>
    </row>
    <row r="45" spans="52:62" x14ac:dyDescent="0.25">
      <c r="AZ45" s="6" t="s">
        <v>24</v>
      </c>
      <c r="BA45" s="24">
        <v>2390</v>
      </c>
      <c r="BB45" s="24">
        <v>1735</v>
      </c>
    </row>
    <row r="46" spans="52:62" x14ac:dyDescent="0.25">
      <c r="BA46" s="24">
        <f>SUM(BA44:BA45)</f>
        <v>4846</v>
      </c>
      <c r="BB46" s="24">
        <f>SUM(BB44:BB45)</f>
        <v>3721</v>
      </c>
      <c r="BE46" s="25"/>
    </row>
    <row r="47" spans="52:62" x14ac:dyDescent="0.25">
      <c r="BE47" s="25"/>
    </row>
  </sheetData>
  <mergeCells count="13">
    <mergeCell ref="C5:C8"/>
    <mergeCell ref="A1:I1"/>
    <mergeCell ref="A2:I2"/>
    <mergeCell ref="D5:I5"/>
    <mergeCell ref="D6:F6"/>
    <mergeCell ref="G6:I6"/>
    <mergeCell ref="A4:A8"/>
    <mergeCell ref="E7:F7"/>
    <mergeCell ref="H7:I7"/>
    <mergeCell ref="D7:D8"/>
    <mergeCell ref="G7:G8"/>
    <mergeCell ref="B4:I4"/>
    <mergeCell ref="B5:B8"/>
  </mergeCells>
  <phoneticPr fontId="1" type="noConversion"/>
  <printOptions horizontalCentered="1"/>
  <pageMargins left="0.78740157480314965" right="0.78740157480314965" top="0.78740157480314965" bottom="0.70866141732283472" header="0.70866141732283472" footer="0.51181102362204722"/>
  <pageSetup scale="55" orientation="portrait" useFirstPageNumber="1" r:id="rId1"/>
  <headerFooter alignWithMargins="0"/>
  <ignoredErrors>
    <ignoredError sqref="G13 G2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VILLARREAL</dc:creator>
  <cp:lastModifiedBy>YELITZA BATISTA</cp:lastModifiedBy>
  <cp:lastPrinted>2019-03-27T20:13:05Z</cp:lastPrinted>
  <dcterms:created xsi:type="dcterms:W3CDTF">2008-08-11T15:28:12Z</dcterms:created>
  <dcterms:modified xsi:type="dcterms:W3CDTF">2019-04-12T19:55:00Z</dcterms:modified>
</cp:coreProperties>
</file>