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PRESUPUESTO_SERVIDOR\INFORMES EJECUCION 2020\AGOSTO\WEB\"/>
    </mc:Choice>
  </mc:AlternateContent>
  <bookViews>
    <workbookView xWindow="0" yWindow="0" windowWidth="20490" windowHeight="7650" tabRatio="876"/>
  </bookViews>
  <sheets>
    <sheet name="CA2" sheetId="9" r:id="rId1"/>
  </sheets>
  <externalReferences>
    <externalReference r:id="rId2"/>
  </externalReferences>
  <definedNames>
    <definedName name="a">"$#REF!.$CP$1"</definedName>
    <definedName name="_xlnm.Print_Area" localSheetId="0">'CA2'!$A$1:$I$31</definedName>
    <definedName name="Excel_BuiltIn_Print_Area_12_1">"$#REF!.$A$1:$L$197"</definedName>
    <definedName name="Excel_BuiltIn_Print_Area_12_1_1">"$#REF!.$B$10:$L$205"</definedName>
    <definedName name="Excel_BuiltIn_Print_Area_12_1_1_1">"$#REF!.$B$10:$L$206"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8_1">[1]INGRESOS!$A$6:$I$39</definedName>
    <definedName name="Excel_BuiltIn_Print_Area_8_1_1">[1]INGRESOS!$A$6:$I$40</definedName>
    <definedName name="Excel_BuiltIn_Print_Area_9_1">#REF!</definedName>
    <definedName name="Excel_BuiltIn_Print_Titles_11">#REF!</definedName>
    <definedName name="Excel_BuiltIn_Print_Titles_12_1">"$#REF!.$A$1:$B$65535;$#REF!.$A$1:$IV$7"</definedName>
    <definedName name="Excel_BuiltIn_Print_Titles_7">#REF!</definedName>
    <definedName name="Excel_BuiltIn_Print_Titles_7_1">"$cuadro_A_1.$#REF!$#REF!:$#REF!$#REF!"</definedName>
    <definedName name="Excel_BuiltIn_Print_Titles_8_1">[1]INGRESOS!$A$1:$IV$5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9" l="1"/>
  <c r="D18" i="9"/>
  <c r="D17" i="9"/>
  <c r="D12" i="9"/>
  <c r="D24" i="9" l="1"/>
  <c r="D22" i="9" s="1"/>
  <c r="D20" i="9"/>
  <c r="E10" i="9" l="1"/>
  <c r="D10" i="9" l="1"/>
  <c r="D8" i="9" l="1"/>
  <c r="C24" i="9" l="1"/>
  <c r="C22" i="9" s="1"/>
  <c r="E24" i="9"/>
  <c r="H14" i="9"/>
  <c r="G14" i="9"/>
  <c r="C10" i="9"/>
  <c r="C8" i="9" s="1"/>
  <c r="E22" i="9" l="1"/>
  <c r="E8" i="9" s="1"/>
  <c r="G16" i="9" l="1"/>
  <c r="H16" i="9" l="1"/>
  <c r="G27" i="9" l="1"/>
  <c r="H27" i="9"/>
  <c r="I18" i="9"/>
  <c r="G15" i="9"/>
  <c r="H20" i="9"/>
  <c r="G30" i="9"/>
  <c r="G13" i="9"/>
  <c r="H17" i="9"/>
  <c r="G26" i="9"/>
  <c r="G28" i="9"/>
  <c r="H18" i="9" l="1"/>
  <c r="G18" i="9"/>
  <c r="I24" i="9"/>
  <c r="I28" i="9"/>
  <c r="I30" i="9"/>
  <c r="H28" i="9"/>
  <c r="I20" i="9"/>
  <c r="I13" i="9"/>
  <c r="F10" i="9"/>
  <c r="G20" i="9"/>
  <c r="H12" i="9"/>
  <c r="H13" i="9"/>
  <c r="H30" i="9"/>
  <c r="H15" i="9"/>
  <c r="H26" i="9"/>
  <c r="I26" i="9"/>
  <c r="I12" i="9"/>
  <c r="I17" i="9"/>
  <c r="I15" i="9"/>
  <c r="G17" i="9"/>
  <c r="G12" i="9"/>
  <c r="H24" i="9" l="1"/>
  <c r="F22" i="9"/>
  <c r="G22" i="9" s="1"/>
  <c r="G24" i="9"/>
  <c r="I10" i="9"/>
  <c r="H10" i="9"/>
  <c r="G10" i="9"/>
  <c r="H22" i="9" l="1"/>
  <c r="I22" i="9"/>
  <c r="F8" i="9"/>
  <c r="H8" i="9" s="1"/>
  <c r="I8" i="9" l="1"/>
  <c r="G8" i="9"/>
</calcChain>
</file>

<file path=xl/sharedStrings.xml><?xml version="1.0" encoding="utf-8"?>
<sst xmlns="http://schemas.openxmlformats.org/spreadsheetml/2006/main" count="71" uniqueCount="44">
  <si>
    <t>DETALLE</t>
  </si>
  <si>
    <t>ASIGNADO</t>
  </si>
  <si>
    <t xml:space="preserve"> </t>
  </si>
  <si>
    <t>%</t>
  </si>
  <si>
    <t>MODIFICADO</t>
  </si>
  <si>
    <t>T   O   T   A   L</t>
  </si>
  <si>
    <t>INGRESOS PROPIOS</t>
  </si>
  <si>
    <t xml:space="preserve">   VENTA DE SERVICIOS</t>
  </si>
  <si>
    <t xml:space="preserve">   OTROS SER. AUTOGESTION</t>
  </si>
  <si>
    <t xml:space="preserve">   MATRICULA-DERECHOS</t>
  </si>
  <si>
    <t xml:space="preserve">   OTROS - BIBLIOTECA</t>
  </si>
  <si>
    <t xml:space="preserve">   TASAS</t>
  </si>
  <si>
    <t xml:space="preserve">   INGRESOS VARIOS</t>
  </si>
  <si>
    <t>APORTE ESTATAL</t>
  </si>
  <si>
    <t>SALDO</t>
  </si>
  <si>
    <t>A LA FECHA</t>
  </si>
  <si>
    <t>ANUAL</t>
  </si>
  <si>
    <t>PRESUPUESTO</t>
  </si>
  <si>
    <t>MENSUAL</t>
  </si>
  <si>
    <t xml:space="preserve">  CODIFICACION PRESUPUESTARIA</t>
  </si>
  <si>
    <t xml:space="preserve">           RECAUDACION</t>
  </si>
  <si>
    <t>ACUMULADA</t>
  </si>
  <si>
    <t>Rec/Asig.</t>
  </si>
  <si>
    <t xml:space="preserve"> 1.2.1.4.07</t>
  </si>
  <si>
    <t xml:space="preserve"> 1.2.1.4.99</t>
  </si>
  <si>
    <t xml:space="preserve">   BIENESTAR ESTUDIANTIL</t>
  </si>
  <si>
    <t>1.2.1.4.99</t>
  </si>
  <si>
    <t>1.2.4.1.24</t>
  </si>
  <si>
    <t>1.2.4.1.99</t>
  </si>
  <si>
    <t>1.2.4.2.26</t>
  </si>
  <si>
    <t>1.2.6.0.99</t>
  </si>
  <si>
    <t>SALDO EN CAJA ( CORRIENTE )</t>
  </si>
  <si>
    <t>1.4.2.0.01</t>
  </si>
  <si>
    <t>SALDO EN CAJA ( CAPITAL )</t>
  </si>
  <si>
    <t>2.4.2.0.01</t>
  </si>
  <si>
    <t>TRANSFERENCIAS CORRIENTES</t>
  </si>
  <si>
    <t>1.2.3.1.07</t>
  </si>
  <si>
    <t>APORTE LIBRE</t>
  </si>
  <si>
    <t>I.D.A.A.N.</t>
  </si>
  <si>
    <t>CONTRIBUCION A LA S.S.</t>
  </si>
  <si>
    <t>TRANSFERENCIAS DE CAPITAL</t>
  </si>
  <si>
    <t>2.3.2.1.07</t>
  </si>
  <si>
    <t>AL 30 DE AGOSTO DE 2020</t>
  </si>
  <si>
    <t>EJECUCION DE INGRESOS SEGÚN OBJETO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</si>
</sst>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€]#,##0.00\ ;[$€]\(#,##0.00\);[$€]\-#\ ;@\ "/>
    <numFmt numFmtId="165" formatCode="#,##0\ ;\(#,##0\)"/>
    <numFmt numFmtId="166" formatCode="0.0"/>
  </numFmts>
  <fonts count="18" x14ac:knownFonts="1"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color theme="4" tint="-0.499984740745262"/>
      <name val="Arial"/>
      <family val="2"/>
    </font>
    <font>
      <b/>
      <sz val="12"/>
      <color rgb="FF062948"/>
      <name val="Georgia"/>
      <family val="1"/>
    </font>
    <font>
      <sz val="10"/>
      <color rgb="FF062948"/>
      <name val="Arial"/>
      <family val="2"/>
    </font>
    <font>
      <b/>
      <sz val="10"/>
      <color rgb="FF062948"/>
      <name val="Arial"/>
      <family val="2"/>
    </font>
    <font>
      <b/>
      <sz val="9"/>
      <color rgb="FF062948"/>
      <name val="Arial"/>
      <family val="2"/>
    </font>
    <font>
      <b/>
      <sz val="8"/>
      <color rgb="FF062948"/>
      <name val="Arial"/>
      <family val="2"/>
    </font>
    <font>
      <sz val="9"/>
      <color rgb="FF062948"/>
      <name val="Arial"/>
      <family val="2"/>
    </font>
    <font>
      <sz val="8"/>
      <color rgb="FF062948"/>
      <name val="Arial"/>
      <family val="2"/>
    </font>
    <font>
      <sz val="11"/>
      <color rgb="FF062948"/>
      <name val="Arial"/>
      <family val="2"/>
    </font>
    <font>
      <b/>
      <sz val="12"/>
      <color rgb="FF062948"/>
      <name val="Times New Roman"/>
      <family val="1"/>
    </font>
    <font>
      <b/>
      <sz val="9"/>
      <color rgb="FF062948"/>
      <name val="Book Antiqua"/>
      <family val="1"/>
    </font>
    <font>
      <b/>
      <sz val="11"/>
      <color rgb="FF062948"/>
      <name val="Book Antiqua"/>
      <family val="1"/>
    </font>
    <font>
      <b/>
      <sz val="10"/>
      <color rgb="FF062948"/>
      <name val="Book Antiqua"/>
      <family val="1"/>
    </font>
    <font>
      <b/>
      <sz val="10"/>
      <color rgb="FF062948"/>
      <name val="Lucida Fax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31"/>
      </patternFill>
    </fill>
  </fills>
  <borders count="15">
    <border>
      <left/>
      <right/>
      <top/>
      <bottom/>
      <diagonal/>
    </border>
    <border>
      <left/>
      <right/>
      <top/>
      <bottom style="hair">
        <color indexed="62"/>
      </bottom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indexed="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/>
      <diagonal/>
    </border>
    <border>
      <left/>
      <right/>
      <top/>
      <bottom style="thin">
        <color theme="3" tint="-0.499984740745262"/>
      </bottom>
      <diagonal/>
    </border>
    <border>
      <left/>
      <right/>
      <top style="thin">
        <color indexed="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 style="thin">
        <color indexed="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hair">
        <color indexed="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hair">
        <color indexed="8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hair">
        <color theme="3" tint="-0.499984740745262"/>
      </bottom>
      <diagonal/>
    </border>
    <border>
      <left/>
      <right/>
      <top/>
      <bottom style="hair">
        <color theme="3" tint="-0.499984740745262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12" fillId="0" borderId="0" xfId="0" applyFont="1" applyBorder="1"/>
    <xf numFmtId="0" fontId="6" fillId="0" borderId="7" xfId="0" applyFont="1" applyBorder="1"/>
    <xf numFmtId="0" fontId="7" fillId="0" borderId="7" xfId="0" applyFont="1" applyBorder="1" applyAlignment="1">
      <alignment horizontal="center"/>
    </xf>
    <xf numFmtId="3" fontId="7" fillId="0" borderId="7" xfId="0" applyNumberFormat="1" applyFont="1" applyBorder="1"/>
    <xf numFmtId="3" fontId="6" fillId="0" borderId="7" xfId="0" applyNumberFormat="1" applyFont="1" applyBorder="1"/>
    <xf numFmtId="165" fontId="6" fillId="0" borderId="7" xfId="0" applyNumberFormat="1" applyFont="1" applyBorder="1"/>
    <xf numFmtId="37" fontId="6" fillId="0" borderId="7" xfId="0" applyNumberFormat="1" applyFont="1" applyBorder="1"/>
    <xf numFmtId="165" fontId="7" fillId="0" borderId="7" xfId="0" applyNumberFormat="1" applyFont="1" applyBorder="1"/>
    <xf numFmtId="0" fontId="7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166" fontId="7" fillId="0" borderId="1" xfId="0" applyNumberFormat="1" applyFont="1" applyBorder="1"/>
    <xf numFmtId="166" fontId="6" fillId="0" borderId="0" xfId="0" applyNumberFormat="1" applyFont="1" applyBorder="1"/>
    <xf numFmtId="166" fontId="7" fillId="0" borderId="0" xfId="0" applyNumberFormat="1" applyFont="1" applyBorder="1"/>
    <xf numFmtId="0" fontId="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/>
    <xf numFmtId="0" fontId="1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/>
    <xf numFmtId="0" fontId="8" fillId="0" borderId="7" xfId="0" applyFont="1" applyBorder="1" applyAlignment="1"/>
    <xf numFmtId="0" fontId="8" fillId="0" borderId="7" xfId="0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10" fillId="0" borderId="7" xfId="0" applyFont="1" applyBorder="1"/>
    <xf numFmtId="3" fontId="7" fillId="0" borderId="11" xfId="0" applyNumberFormat="1" applyFont="1" applyBorder="1"/>
    <xf numFmtId="165" fontId="7" fillId="0" borderId="7" xfId="0" applyNumberFormat="1" applyFont="1" applyBorder="1" applyAlignment="1">
      <alignment horizontal="right"/>
    </xf>
    <xf numFmtId="165" fontId="6" fillId="0" borderId="7" xfId="0" applyNumberFormat="1" applyFont="1" applyBorder="1" applyAlignment="1">
      <alignment horizontal="right"/>
    </xf>
    <xf numFmtId="165" fontId="6" fillId="0" borderId="7" xfId="0" applyNumberFormat="1" applyFont="1" applyBorder="1" applyAlignment="1"/>
    <xf numFmtId="3" fontId="6" fillId="0" borderId="7" xfId="0" applyNumberFormat="1" applyFont="1" applyBorder="1" applyAlignment="1">
      <alignment horizontal="right"/>
    </xf>
    <xf numFmtId="0" fontId="6" fillId="0" borderId="7" xfId="0" applyFont="1" applyBorder="1" applyAlignment="1">
      <alignment horizontal="center"/>
    </xf>
    <xf numFmtId="165" fontId="7" fillId="0" borderId="12" xfId="0" applyNumberFormat="1" applyFont="1" applyBorder="1" applyAlignment="1">
      <alignment horizontal="right"/>
    </xf>
    <xf numFmtId="3" fontId="6" fillId="2" borderId="7" xfId="0" applyNumberFormat="1" applyFont="1" applyFill="1" applyBorder="1"/>
    <xf numFmtId="3" fontId="7" fillId="2" borderId="7" xfId="0" applyNumberFormat="1" applyFont="1" applyFill="1" applyBorder="1"/>
    <xf numFmtId="0" fontId="6" fillId="0" borderId="8" xfId="0" applyFont="1" applyBorder="1"/>
    <xf numFmtId="0" fontId="7" fillId="0" borderId="4" xfId="0" applyFont="1" applyBorder="1" applyAlignment="1">
      <alignment horizontal="center"/>
    </xf>
    <xf numFmtId="3" fontId="6" fillId="0" borderId="4" xfId="0" applyNumberFormat="1" applyFont="1" applyBorder="1"/>
    <xf numFmtId="37" fontId="6" fillId="0" borderId="4" xfId="0" applyNumberFormat="1" applyFont="1" applyBorder="1"/>
    <xf numFmtId="165" fontId="6" fillId="0" borderId="4" xfId="0" applyNumberFormat="1" applyFont="1" applyBorder="1"/>
    <xf numFmtId="166" fontId="6" fillId="0" borderId="8" xfId="0" applyNumberFormat="1" applyFont="1" applyBorder="1"/>
    <xf numFmtId="3" fontId="7" fillId="0" borderId="13" xfId="0" applyNumberFormat="1" applyFont="1" applyBorder="1"/>
    <xf numFmtId="165" fontId="7" fillId="0" borderId="13" xfId="0" applyNumberFormat="1" applyFont="1" applyBorder="1"/>
    <xf numFmtId="165" fontId="7" fillId="0" borderId="13" xfId="0" applyNumberFormat="1" applyFont="1" applyBorder="1" applyAlignment="1">
      <alignment horizontal="right"/>
    </xf>
    <xf numFmtId="166" fontId="7" fillId="0" borderId="14" xfId="0" applyNumberFormat="1" applyFont="1" applyBorder="1"/>
    <xf numFmtId="165" fontId="8" fillId="0" borderId="13" xfId="0" applyNumberFormat="1" applyFont="1" applyBorder="1"/>
    <xf numFmtId="165" fontId="8" fillId="0" borderId="13" xfId="0" applyNumberFormat="1" applyFont="1" applyBorder="1" applyAlignment="1">
      <alignment horizontal="right"/>
    </xf>
    <xf numFmtId="0" fontId="9" fillId="3" borderId="2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3" borderId="10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2323DC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003399"/>
      <color rgb="FF062948"/>
      <color rgb="FFFFFFCC"/>
      <color rgb="FFFFCCFF"/>
      <color rgb="FF0066CC"/>
      <color rgb="FF0033CC"/>
      <color rgb="FF0000CC"/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123825</xdr:rowOff>
    </xdr:to>
    <xdr:sp macro="" textlink="">
      <xdr:nvSpPr>
        <xdr:cNvPr id="84900" name="Line 1">
          <a:extLst>
            <a:ext uri="{FF2B5EF4-FFF2-40B4-BE49-F238E27FC236}">
              <a16:creationId xmlns:a16="http://schemas.microsoft.com/office/drawing/2014/main" id="{00000000-0008-0000-0D00-0000A44B0100}"/>
            </a:ext>
          </a:extLst>
        </xdr:cNvPr>
        <xdr:cNvSpPr>
          <a:spLocks noChangeShapeType="1"/>
        </xdr:cNvSpPr>
      </xdr:nvSpPr>
      <xdr:spPr bwMode="auto">
        <a:xfrm flipV="1">
          <a:off x="4038600" y="923925"/>
          <a:ext cx="0" cy="123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123825</xdr:rowOff>
    </xdr:to>
    <xdr:sp macro="" textlink="">
      <xdr:nvSpPr>
        <xdr:cNvPr id="84901" name="Line 1">
          <a:extLst>
            <a:ext uri="{FF2B5EF4-FFF2-40B4-BE49-F238E27FC236}">
              <a16:creationId xmlns:a16="http://schemas.microsoft.com/office/drawing/2014/main" id="{00000000-0008-0000-0D00-0000A54B0100}"/>
            </a:ext>
          </a:extLst>
        </xdr:cNvPr>
        <xdr:cNvSpPr>
          <a:spLocks noChangeShapeType="1"/>
        </xdr:cNvSpPr>
      </xdr:nvSpPr>
      <xdr:spPr bwMode="auto">
        <a:xfrm flipV="1">
          <a:off x="4038600" y="923925"/>
          <a:ext cx="0" cy="123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123825</xdr:rowOff>
    </xdr:to>
    <xdr:sp macro="" textlink="">
      <xdr:nvSpPr>
        <xdr:cNvPr id="84902" name="Line 1">
          <a:extLst>
            <a:ext uri="{FF2B5EF4-FFF2-40B4-BE49-F238E27FC236}">
              <a16:creationId xmlns:a16="http://schemas.microsoft.com/office/drawing/2014/main" id="{00000000-0008-0000-0D00-0000A64B0100}"/>
            </a:ext>
          </a:extLst>
        </xdr:cNvPr>
        <xdr:cNvSpPr>
          <a:spLocks noChangeShapeType="1"/>
        </xdr:cNvSpPr>
      </xdr:nvSpPr>
      <xdr:spPr bwMode="auto">
        <a:xfrm flipV="1">
          <a:off x="4038600" y="923925"/>
          <a:ext cx="0" cy="123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123825</xdr:rowOff>
    </xdr:to>
    <xdr:sp macro="" textlink="">
      <xdr:nvSpPr>
        <xdr:cNvPr id="84903" name="Line 1">
          <a:extLst>
            <a:ext uri="{FF2B5EF4-FFF2-40B4-BE49-F238E27FC236}">
              <a16:creationId xmlns:a16="http://schemas.microsoft.com/office/drawing/2014/main" id="{00000000-0008-0000-0D00-0000A74B0100}"/>
            </a:ext>
          </a:extLst>
        </xdr:cNvPr>
        <xdr:cNvSpPr>
          <a:spLocks noChangeShapeType="1"/>
        </xdr:cNvSpPr>
      </xdr:nvSpPr>
      <xdr:spPr bwMode="auto">
        <a:xfrm flipV="1">
          <a:off x="4038600" y="923925"/>
          <a:ext cx="0" cy="123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123825</xdr:rowOff>
    </xdr:to>
    <xdr:sp macro="" textlink="">
      <xdr:nvSpPr>
        <xdr:cNvPr id="84904" name="Line 1">
          <a:extLst>
            <a:ext uri="{FF2B5EF4-FFF2-40B4-BE49-F238E27FC236}">
              <a16:creationId xmlns:a16="http://schemas.microsoft.com/office/drawing/2014/main" id="{00000000-0008-0000-0D00-0000A84B0100}"/>
            </a:ext>
          </a:extLst>
        </xdr:cNvPr>
        <xdr:cNvSpPr>
          <a:spLocks noChangeShapeType="1"/>
        </xdr:cNvSpPr>
      </xdr:nvSpPr>
      <xdr:spPr bwMode="auto">
        <a:xfrm flipV="1">
          <a:off x="4038600" y="923925"/>
          <a:ext cx="0" cy="123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123825</xdr:rowOff>
    </xdr:to>
    <xdr:sp macro="" textlink="">
      <xdr:nvSpPr>
        <xdr:cNvPr id="84905" name="Line 1">
          <a:extLst>
            <a:ext uri="{FF2B5EF4-FFF2-40B4-BE49-F238E27FC236}">
              <a16:creationId xmlns:a16="http://schemas.microsoft.com/office/drawing/2014/main" id="{00000000-0008-0000-0D00-0000A94B0100}"/>
            </a:ext>
          </a:extLst>
        </xdr:cNvPr>
        <xdr:cNvSpPr>
          <a:spLocks noChangeShapeType="1"/>
        </xdr:cNvSpPr>
      </xdr:nvSpPr>
      <xdr:spPr bwMode="auto">
        <a:xfrm flipV="1">
          <a:off x="4038600" y="923925"/>
          <a:ext cx="0" cy="123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pre05\COPIA%20MAYRA\EJECUCION%20PRESUP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3" tint="0.39997558519241921"/>
  </sheetPr>
  <dimension ref="A1:I33"/>
  <sheetViews>
    <sheetView showGridLines="0" showZeros="0" tabSelected="1" zoomScaleNormal="100" workbookViewId="0">
      <selection activeCell="C8" sqref="C8:C10"/>
    </sheetView>
  </sheetViews>
  <sheetFormatPr baseColWidth="10" defaultColWidth="11.42578125" defaultRowHeight="12.75" x14ac:dyDescent="0.2"/>
  <cols>
    <col min="1" max="1" width="23.28515625" customWidth="1"/>
    <col min="2" max="2" width="14.42578125" customWidth="1"/>
    <col min="3" max="3" width="13.28515625" customWidth="1"/>
    <col min="4" max="4" width="12.7109375" customWidth="1"/>
    <col min="5" max="5" width="13.7109375" bestFit="1" customWidth="1"/>
    <col min="7" max="7" width="12.140625" customWidth="1"/>
    <col min="8" max="8" width="12.5703125" hidden="1" customWidth="1"/>
    <col min="9" max="9" width="10.140625" customWidth="1"/>
  </cols>
  <sheetData>
    <row r="1" spans="1:9" ht="15.75" x14ac:dyDescent="0.25">
      <c r="A1" s="3" t="s">
        <v>2</v>
      </c>
      <c r="B1" s="15" t="s">
        <v>2</v>
      </c>
      <c r="C1" s="15"/>
      <c r="D1" s="15"/>
      <c r="E1" s="15"/>
      <c r="F1" s="15"/>
      <c r="G1" s="15"/>
      <c r="H1" s="15"/>
      <c r="I1" s="3"/>
    </row>
    <row r="2" spans="1:9" ht="15" x14ac:dyDescent="0.2">
      <c r="A2" s="56" t="s">
        <v>43</v>
      </c>
      <c r="B2" s="56"/>
      <c r="C2" s="56"/>
      <c r="D2" s="56"/>
      <c r="E2" s="56"/>
      <c r="F2" s="56"/>
      <c r="G2" s="56"/>
      <c r="H2" s="56"/>
      <c r="I2" s="56"/>
    </row>
    <row r="3" spans="1:9" ht="15" x14ac:dyDescent="0.2">
      <c r="A3" s="56" t="s">
        <v>42</v>
      </c>
      <c r="B3" s="56"/>
      <c r="C3" s="56"/>
      <c r="D3" s="56"/>
      <c r="E3" s="56"/>
      <c r="F3" s="56"/>
      <c r="G3" s="56"/>
      <c r="H3" s="56"/>
      <c r="I3" s="56"/>
    </row>
    <row r="4" spans="1:9" ht="14.25" x14ac:dyDescent="0.2">
      <c r="A4" s="6"/>
      <c r="B4" s="5"/>
      <c r="C4" s="5"/>
      <c r="D4" s="5"/>
      <c r="E4" s="5"/>
      <c r="F4" s="5"/>
      <c r="G4" s="5"/>
      <c r="H4" s="5"/>
      <c r="I4" s="3"/>
    </row>
    <row r="5" spans="1:9" ht="12.75" customHeight="1" x14ac:dyDescent="0.2">
      <c r="A5" s="57" t="s">
        <v>0</v>
      </c>
      <c r="B5" s="59" t="s">
        <v>19</v>
      </c>
      <c r="C5" s="61" t="s">
        <v>17</v>
      </c>
      <c r="D5" s="61"/>
      <c r="E5" s="61" t="s">
        <v>20</v>
      </c>
      <c r="F5" s="61"/>
      <c r="G5" s="61" t="s">
        <v>14</v>
      </c>
      <c r="H5" s="61"/>
      <c r="I5" s="53" t="s">
        <v>3</v>
      </c>
    </row>
    <row r="6" spans="1:9" ht="24.75" customHeight="1" x14ac:dyDescent="0.2">
      <c r="A6" s="58"/>
      <c r="B6" s="60"/>
      <c r="C6" s="54" t="s">
        <v>4</v>
      </c>
      <c r="D6" s="54" t="s">
        <v>1</v>
      </c>
      <c r="E6" s="54" t="s">
        <v>18</v>
      </c>
      <c r="F6" s="54" t="s">
        <v>21</v>
      </c>
      <c r="G6" s="54" t="s">
        <v>15</v>
      </c>
      <c r="H6" s="54" t="s">
        <v>16</v>
      </c>
      <c r="I6" s="55" t="s">
        <v>22</v>
      </c>
    </row>
    <row r="7" spans="1:9" ht="20.100000000000001" customHeight="1" x14ac:dyDescent="0.2">
      <c r="A7" s="19"/>
      <c r="B7" s="28"/>
      <c r="C7" s="29"/>
      <c r="D7" s="30"/>
      <c r="E7" s="30"/>
      <c r="F7" s="30"/>
      <c r="G7" s="30"/>
      <c r="H7" s="30"/>
      <c r="I7" s="5"/>
    </row>
    <row r="8" spans="1:9" ht="20.100000000000001" customHeight="1" x14ac:dyDescent="0.3">
      <c r="A8" s="20" t="s">
        <v>5</v>
      </c>
      <c r="B8" s="31"/>
      <c r="C8" s="47">
        <f>+C10+C22</f>
        <v>118877364</v>
      </c>
      <c r="D8" s="47">
        <f>+D10+D22</f>
        <v>82582187</v>
      </c>
      <c r="E8" s="47">
        <f>+E10+E22</f>
        <v>9166852</v>
      </c>
      <c r="F8" s="47">
        <f>+F10+F22</f>
        <v>54158050.700000003</v>
      </c>
      <c r="G8" s="51">
        <f>+F8-D8</f>
        <v>-28424136.299999997</v>
      </c>
      <c r="H8" s="52">
        <f>F8-C8</f>
        <v>-64719313.299999997</v>
      </c>
      <c r="I8" s="50">
        <f>+F8/D8*100</f>
        <v>65.580790080068965</v>
      </c>
    </row>
    <row r="9" spans="1:9" ht="20.100000000000001" customHeight="1" x14ac:dyDescent="0.25">
      <c r="A9" s="21"/>
      <c r="B9" s="7"/>
      <c r="C9" s="9"/>
      <c r="D9" s="9"/>
      <c r="E9" s="9"/>
      <c r="F9" s="9"/>
      <c r="G9" s="13"/>
      <c r="H9" s="33"/>
      <c r="I9" s="17"/>
    </row>
    <row r="10" spans="1:9" ht="20.100000000000001" customHeight="1" x14ac:dyDescent="0.3">
      <c r="A10" s="22" t="s">
        <v>6</v>
      </c>
      <c r="B10" s="7"/>
      <c r="C10" s="47">
        <f>SUM(C12:C20)</f>
        <v>19121000</v>
      </c>
      <c r="D10" s="47">
        <f>SUM(D12:D20)</f>
        <v>15248819</v>
      </c>
      <c r="E10" s="47">
        <f>+E12+E13+E15+E16+E17+E18+E20</f>
        <v>312625</v>
      </c>
      <c r="F10" s="47">
        <f>SUM(F12:F20)</f>
        <v>4908927.6999999993</v>
      </c>
      <c r="G10" s="48">
        <f>+F10-D10</f>
        <v>-10339891.300000001</v>
      </c>
      <c r="H10" s="49">
        <f>+F10-C10</f>
        <v>-14212072.300000001</v>
      </c>
      <c r="I10" s="50">
        <f>+F10/D10*100</f>
        <v>32.19218288314655</v>
      </c>
    </row>
    <row r="11" spans="1:9" ht="20.100000000000001" customHeight="1" x14ac:dyDescent="0.2">
      <c r="A11" s="14"/>
      <c r="B11" s="7"/>
      <c r="C11" s="9"/>
      <c r="D11" s="9" t="s">
        <v>2</v>
      </c>
      <c r="E11" s="9"/>
      <c r="F11" s="9" t="s">
        <v>2</v>
      </c>
      <c r="G11" s="13"/>
      <c r="H11" s="33"/>
      <c r="I11" s="17"/>
    </row>
    <row r="12" spans="1:9" ht="20.100000000000001" customHeight="1" x14ac:dyDescent="0.2">
      <c r="A12" s="23" t="s">
        <v>7</v>
      </c>
      <c r="B12" s="8" t="s">
        <v>23</v>
      </c>
      <c r="C12" s="10">
        <v>890000</v>
      </c>
      <c r="D12" s="10">
        <f>74166*8</f>
        <v>593328</v>
      </c>
      <c r="E12" s="10">
        <v>14</v>
      </c>
      <c r="F12" s="10">
        <v>39718.32</v>
      </c>
      <c r="G12" s="34">
        <f>+F12-D12</f>
        <v>-553609.68000000005</v>
      </c>
      <c r="H12" s="34">
        <f t="shared" ref="H12:H20" si="0">+F12-C12</f>
        <v>-850281.68</v>
      </c>
      <c r="I12" s="17">
        <f>+F12/D12*100</f>
        <v>6.6941590486206612</v>
      </c>
    </row>
    <row r="13" spans="1:9" ht="20.100000000000001" customHeight="1" x14ac:dyDescent="0.2">
      <c r="A13" s="23" t="s">
        <v>8</v>
      </c>
      <c r="B13" s="8" t="s">
        <v>24</v>
      </c>
      <c r="C13" s="10">
        <v>6734000</v>
      </c>
      <c r="D13" s="10">
        <v>5931750</v>
      </c>
      <c r="E13" s="10">
        <v>614</v>
      </c>
      <c r="F13" s="10">
        <v>293318.42</v>
      </c>
      <c r="G13" s="34">
        <f t="shared" ref="G13:G18" si="1">+F13-D13</f>
        <v>-5638431.5800000001</v>
      </c>
      <c r="H13" s="34">
        <f t="shared" si="0"/>
        <v>-6440681.5800000001</v>
      </c>
      <c r="I13" s="17">
        <f>+F13/D13*100</f>
        <v>4.94488843933072</v>
      </c>
    </row>
    <row r="14" spans="1:9" ht="20.100000000000001" customHeight="1" x14ac:dyDescent="0.2">
      <c r="A14" s="24" t="s">
        <v>25</v>
      </c>
      <c r="B14" s="8" t="s">
        <v>26</v>
      </c>
      <c r="C14" s="10"/>
      <c r="D14" s="10"/>
      <c r="E14" s="10">
        <v>0</v>
      </c>
      <c r="F14" s="10">
        <v>0</v>
      </c>
      <c r="G14" s="35">
        <f t="shared" si="1"/>
        <v>0</v>
      </c>
      <c r="H14" s="34">
        <f t="shared" si="0"/>
        <v>0</v>
      </c>
      <c r="I14" s="17">
        <v>0</v>
      </c>
    </row>
    <row r="15" spans="1:9" ht="20.100000000000001" customHeight="1" x14ac:dyDescent="0.2">
      <c r="A15" s="24" t="s">
        <v>9</v>
      </c>
      <c r="B15" s="8" t="s">
        <v>27</v>
      </c>
      <c r="C15" s="10">
        <v>5553000</v>
      </c>
      <c r="D15" s="10">
        <f>470811+555300+444240+832950+458660+388710+360945+694125</f>
        <v>4205741</v>
      </c>
      <c r="E15" s="10">
        <v>20603</v>
      </c>
      <c r="F15" s="10">
        <v>1659570.41</v>
      </c>
      <c r="G15" s="34">
        <f t="shared" si="1"/>
        <v>-2546170.59</v>
      </c>
      <c r="H15" s="34">
        <f t="shared" si="0"/>
        <v>-3893429.59</v>
      </c>
      <c r="I15" s="17">
        <f>+F15/D15*100</f>
        <v>39.459643615714803</v>
      </c>
    </row>
    <row r="16" spans="1:9" ht="20.100000000000001" customHeight="1" x14ac:dyDescent="0.2">
      <c r="A16" s="24" t="s">
        <v>10</v>
      </c>
      <c r="B16" s="8" t="s">
        <v>28</v>
      </c>
      <c r="C16" s="10">
        <v>65000</v>
      </c>
      <c r="D16" s="10">
        <v>65000</v>
      </c>
      <c r="E16" s="10">
        <v>96</v>
      </c>
      <c r="F16" s="10">
        <v>35802</v>
      </c>
      <c r="G16" s="34">
        <f t="shared" si="1"/>
        <v>-29198</v>
      </c>
      <c r="H16" s="34">
        <f t="shared" si="0"/>
        <v>-29198</v>
      </c>
      <c r="I16" s="17" t="s">
        <v>2</v>
      </c>
    </row>
    <row r="17" spans="1:9" ht="20.100000000000001" customHeight="1" x14ac:dyDescent="0.2">
      <c r="A17" s="24" t="s">
        <v>11</v>
      </c>
      <c r="B17" s="8" t="s">
        <v>29</v>
      </c>
      <c r="C17" s="10">
        <v>1247000</v>
      </c>
      <c r="D17" s="10">
        <f>415764+103941+103941+103941+103941</f>
        <v>831528</v>
      </c>
      <c r="E17" s="10">
        <v>1696</v>
      </c>
      <c r="F17" s="10">
        <v>148801.09</v>
      </c>
      <c r="G17" s="34">
        <f t="shared" si="1"/>
        <v>-682726.91</v>
      </c>
      <c r="H17" s="34">
        <f t="shared" si="0"/>
        <v>-1098198.9099999999</v>
      </c>
      <c r="I17" s="17">
        <f>+F17/D17*100</f>
        <v>17.894898307693786</v>
      </c>
    </row>
    <row r="18" spans="1:9" ht="20.100000000000001" customHeight="1" x14ac:dyDescent="0.2">
      <c r="A18" s="24" t="s">
        <v>12</v>
      </c>
      <c r="B18" s="8" t="s">
        <v>30</v>
      </c>
      <c r="C18" s="10">
        <v>632000</v>
      </c>
      <c r="D18" s="10">
        <f>210736+52684+52684+52684+52684</f>
        <v>421472</v>
      </c>
      <c r="E18" s="10">
        <v>289602</v>
      </c>
      <c r="F18" s="10">
        <v>731717.46</v>
      </c>
      <c r="G18" s="35">
        <f t="shared" si="1"/>
        <v>310245.45999999996</v>
      </c>
      <c r="H18" s="34">
        <f t="shared" si="0"/>
        <v>99717.459999999963</v>
      </c>
      <c r="I18" s="17">
        <f>+F18/D18*100</f>
        <v>173.60998120871611</v>
      </c>
    </row>
    <row r="19" spans="1:9" ht="20.100000000000001" customHeight="1" x14ac:dyDescent="0.2">
      <c r="A19" s="24" t="s">
        <v>31</v>
      </c>
      <c r="B19" s="8" t="s">
        <v>32</v>
      </c>
      <c r="C19" s="10"/>
      <c r="D19" s="10"/>
      <c r="E19" s="36"/>
      <c r="F19" s="10">
        <v>0</v>
      </c>
      <c r="G19" s="35" t="s">
        <v>2</v>
      </c>
      <c r="H19" s="34" t="s">
        <v>2</v>
      </c>
      <c r="I19" s="17">
        <v>0</v>
      </c>
    </row>
    <row r="20" spans="1:9" ht="20.100000000000001" customHeight="1" x14ac:dyDescent="0.2">
      <c r="A20" s="24" t="s">
        <v>33</v>
      </c>
      <c r="B20" s="8" t="s">
        <v>34</v>
      </c>
      <c r="C20" s="10">
        <v>4000000</v>
      </c>
      <c r="D20" s="10">
        <f>2000000+1200000</f>
        <v>3200000</v>
      </c>
      <c r="E20" s="10">
        <v>0</v>
      </c>
      <c r="F20" s="10">
        <v>2000000</v>
      </c>
      <c r="G20" s="35">
        <f>+F20-D20</f>
        <v>-1200000</v>
      </c>
      <c r="H20" s="34">
        <f t="shared" si="0"/>
        <v>-2000000</v>
      </c>
      <c r="I20" s="17">
        <f>+F20/D20*100</f>
        <v>62.5</v>
      </c>
    </row>
    <row r="21" spans="1:9" ht="20.100000000000001" customHeight="1" x14ac:dyDescent="0.2">
      <c r="A21" s="5"/>
      <c r="B21" s="37"/>
      <c r="C21" s="10"/>
      <c r="D21" s="10" t="s">
        <v>2</v>
      </c>
      <c r="E21" s="10" t="s">
        <v>2</v>
      </c>
      <c r="F21" s="10" t="s">
        <v>2</v>
      </c>
      <c r="G21" s="34"/>
      <c r="H21" s="34" t="s">
        <v>2</v>
      </c>
      <c r="I21" s="17"/>
    </row>
    <row r="22" spans="1:9" ht="20.100000000000001" customHeight="1" x14ac:dyDescent="0.2">
      <c r="A22" s="25" t="s">
        <v>13</v>
      </c>
      <c r="B22" s="37"/>
      <c r="C22" s="32">
        <f>+C24+C30</f>
        <v>99756364</v>
      </c>
      <c r="D22" s="32">
        <f>+D24+D30</f>
        <v>67333368</v>
      </c>
      <c r="E22" s="32">
        <f>+E24+E30</f>
        <v>8854227</v>
      </c>
      <c r="F22" s="32">
        <f>+F24+F30</f>
        <v>49249123</v>
      </c>
      <c r="G22" s="38">
        <f>+F22-D22</f>
        <v>-18084245</v>
      </c>
      <c r="H22" s="38">
        <f>+F22-C22</f>
        <v>-50507241</v>
      </c>
      <c r="I22" s="16">
        <f>+F22/D22*100</f>
        <v>73.142224223805357</v>
      </c>
    </row>
    <row r="23" spans="1:9" ht="20.100000000000001" customHeight="1" x14ac:dyDescent="0.2">
      <c r="A23" s="4" t="s">
        <v>2</v>
      </c>
      <c r="B23" s="37"/>
      <c r="C23" s="10"/>
      <c r="D23" s="10"/>
      <c r="E23" s="10"/>
      <c r="F23" s="10" t="s">
        <v>2</v>
      </c>
      <c r="G23" s="34"/>
      <c r="H23" s="34"/>
      <c r="I23" s="17"/>
    </row>
    <row r="24" spans="1:9" ht="23.25" customHeight="1" x14ac:dyDescent="0.2">
      <c r="A24" s="26" t="s">
        <v>35</v>
      </c>
      <c r="B24" s="8" t="s">
        <v>36</v>
      </c>
      <c r="C24" s="9">
        <f>SUM(C26:C28)</f>
        <v>90040000</v>
      </c>
      <c r="D24" s="9">
        <f>+D26+D28</f>
        <v>60145473</v>
      </c>
      <c r="E24" s="9">
        <f>SUM(E26:E28)</f>
        <v>8082824</v>
      </c>
      <c r="F24" s="9">
        <v>46007776</v>
      </c>
      <c r="G24" s="33">
        <f>+F24-D24</f>
        <v>-14137697</v>
      </c>
      <c r="H24" s="33">
        <f>+F24-C24</f>
        <v>-44032224</v>
      </c>
      <c r="I24" s="18">
        <f>+F24/D24*100</f>
        <v>76.494162744384766</v>
      </c>
    </row>
    <row r="25" spans="1:9" ht="20.100000000000001" customHeight="1" x14ac:dyDescent="0.2">
      <c r="A25" s="5" t="s">
        <v>2</v>
      </c>
      <c r="B25" s="8"/>
      <c r="C25" s="10" t="s">
        <v>2</v>
      </c>
      <c r="D25" s="10"/>
      <c r="E25" s="10"/>
      <c r="F25" s="10" t="s">
        <v>2</v>
      </c>
      <c r="G25" s="34"/>
      <c r="H25" s="34"/>
      <c r="I25" s="17" t="s">
        <v>2</v>
      </c>
    </row>
    <row r="26" spans="1:9" ht="20.100000000000001" customHeight="1" x14ac:dyDescent="0.2">
      <c r="A26" s="27" t="s">
        <v>37</v>
      </c>
      <c r="B26" s="8"/>
      <c r="C26" s="10">
        <v>82818803</v>
      </c>
      <c r="D26" s="10">
        <v>55328119</v>
      </c>
      <c r="E26" s="39">
        <v>6718111</v>
      </c>
      <c r="F26" s="10">
        <v>44319404</v>
      </c>
      <c r="G26" s="34">
        <f>+F26-D26</f>
        <v>-11008715</v>
      </c>
      <c r="H26" s="34">
        <f>+F26-C26</f>
        <v>-38499399</v>
      </c>
      <c r="I26" s="17">
        <f>+F26/D26*100</f>
        <v>80.102856921631471</v>
      </c>
    </row>
    <row r="27" spans="1:9" ht="20.100000000000001" customHeight="1" x14ac:dyDescent="0.2">
      <c r="A27" s="27" t="s">
        <v>38</v>
      </c>
      <c r="B27" s="8" t="s">
        <v>2</v>
      </c>
      <c r="C27" s="10">
        <v>0</v>
      </c>
      <c r="D27" s="10">
        <v>0</v>
      </c>
      <c r="E27" s="39"/>
      <c r="F27" s="10">
        <v>0</v>
      </c>
      <c r="G27" s="34">
        <f>+F27-D27</f>
        <v>0</v>
      </c>
      <c r="H27" s="34">
        <f>+F27-C27</f>
        <v>0</v>
      </c>
      <c r="I27" s="17" t="s">
        <v>2</v>
      </c>
    </row>
    <row r="28" spans="1:9" ht="20.100000000000001" customHeight="1" x14ac:dyDescent="0.2">
      <c r="A28" s="27" t="s">
        <v>39</v>
      </c>
      <c r="B28" s="8"/>
      <c r="C28" s="10">
        <v>7221197</v>
      </c>
      <c r="D28" s="10">
        <v>4817354</v>
      </c>
      <c r="E28" s="39">
        <v>1364713</v>
      </c>
      <c r="F28" s="10">
        <v>1688372</v>
      </c>
      <c r="G28" s="34">
        <f>+F28-D28</f>
        <v>-3128982</v>
      </c>
      <c r="H28" s="34">
        <f>+F28-C28</f>
        <v>-5532825</v>
      </c>
      <c r="I28" s="17">
        <f>+F28/D28*100</f>
        <v>35.047704611286612</v>
      </c>
    </row>
    <row r="29" spans="1:9" ht="20.100000000000001" customHeight="1" x14ac:dyDescent="0.2">
      <c r="A29" s="5" t="s">
        <v>2</v>
      </c>
      <c r="B29" s="8"/>
      <c r="C29" s="10" t="s">
        <v>2</v>
      </c>
      <c r="D29" s="39" t="s">
        <v>2</v>
      </c>
      <c r="E29" s="39"/>
      <c r="F29" s="39" t="s">
        <v>2</v>
      </c>
      <c r="G29" s="12"/>
      <c r="H29" s="11"/>
      <c r="I29" s="17"/>
    </row>
    <row r="30" spans="1:9" ht="23.25" customHeight="1" x14ac:dyDescent="0.2">
      <c r="A30" s="26" t="s">
        <v>40</v>
      </c>
      <c r="B30" s="8" t="s">
        <v>41</v>
      </c>
      <c r="C30" s="9">
        <v>9716364</v>
      </c>
      <c r="D30" s="9">
        <v>7187895</v>
      </c>
      <c r="E30" s="40">
        <v>771403</v>
      </c>
      <c r="F30" s="40">
        <v>3241347</v>
      </c>
      <c r="G30" s="13">
        <f>+F30-D30</f>
        <v>-3946548</v>
      </c>
      <c r="H30" s="13">
        <f>+F30-C30</f>
        <v>-6475017</v>
      </c>
      <c r="I30" s="18">
        <f>+F30/D30*100</f>
        <v>45.094523500969338</v>
      </c>
    </row>
    <row r="31" spans="1:9" ht="20.100000000000001" customHeight="1" x14ac:dyDescent="0.2">
      <c r="A31" s="41" t="s">
        <v>2</v>
      </c>
      <c r="B31" s="42"/>
      <c r="C31" s="43"/>
      <c r="D31" s="43">
        <v>0</v>
      </c>
      <c r="E31" s="43"/>
      <c r="F31" s="43" t="s">
        <v>2</v>
      </c>
      <c r="G31" s="44"/>
      <c r="H31" s="45"/>
      <c r="I31" s="46"/>
    </row>
    <row r="32" spans="1:9" x14ac:dyDescent="0.2">
      <c r="A32" s="2" t="s">
        <v>2</v>
      </c>
    </row>
    <row r="33" spans="1:4" ht="14.25" x14ac:dyDescent="0.2">
      <c r="A33" s="1" t="s">
        <v>2</v>
      </c>
      <c r="B33" s="1"/>
      <c r="D33" t="s">
        <v>2</v>
      </c>
    </row>
  </sheetData>
  <mergeCells count="7">
    <mergeCell ref="A2:I2"/>
    <mergeCell ref="A3:I3"/>
    <mergeCell ref="A5:A6"/>
    <mergeCell ref="B5:B6"/>
    <mergeCell ref="C5:D5"/>
    <mergeCell ref="E5:F5"/>
    <mergeCell ref="G5:H5"/>
  </mergeCells>
  <phoneticPr fontId="1" type="noConversion"/>
  <pageMargins left="1.2598425196850394" right="0.78740157480314965" top="0.39370078740157483" bottom="0.39370078740157483" header="0.51181102362204722" footer="0.51181102362204722"/>
  <pageSetup scale="91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CA2</vt:lpstr>
      <vt:lpstr>'CA2'!Área_de_impresión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CASTILLO</dc:creator>
  <cp:lastModifiedBy>JAIME YOUNG</cp:lastModifiedBy>
  <cp:lastPrinted>2020-09-01T16:57:19Z</cp:lastPrinted>
  <dcterms:created xsi:type="dcterms:W3CDTF">2010-01-07T20:52:23Z</dcterms:created>
  <dcterms:modified xsi:type="dcterms:W3CDTF">2020-09-14T13:39:37Z</dcterms:modified>
</cp:coreProperties>
</file>